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</sheets>
  <definedNames>
    <definedName name="Excel_BuiltIn__FilterDatabase_2">'Zahtevek ostali poklici'!$C$10:$C$36</definedName>
    <definedName name="Excel_BuiltIn__FilterDatabase_5">'Šifranti'!$B$1:$B$40</definedName>
    <definedName name="Neugodni">'Šifranti'!$H$2:$H$4</definedName>
    <definedName name="Plača">'Šifranti'!$B$2:$F$51</definedName>
    <definedName name="Poklici_drugi">'Šifranti'!$B$2:$B$51</definedName>
    <definedName name="Prizadeti">'Šifranti'!$J$2:$J$5</definedName>
    <definedName name="_xlnm.Print_Titles" localSheetId="1">'Zahtevek ostali poklici'!$A:$A,'Zahtevek ostali poklici'!$1:$6</definedName>
    <definedName name="_xlnm.Print_Titles" localSheetId="3">('Zahtevek zdravniki'!$A:$A,'Zahtevek zdravniki'!$1:$6)</definedName>
    <definedName name="_xlnm.Print_Titles" localSheetId="2">('Zahtevek zobozdravniki'!$A:$A,'Zahtevek zobozdravniki'!$1:$6)</definedName>
    <definedName name="Zdravniki">'Šifranti'!$B$53:$B$53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Prosimo vnesite obvezni 
podatek
</t>
        </r>
      </text>
    </comment>
    <comment ref="C8" authorId="1">
      <text>
        <r>
          <rPr>
            <b/>
            <sz val="9"/>
            <rFont val="Tahoma"/>
            <family val="2"/>
          </rPr>
          <t>Prosimo vnesite obvezni 
podatek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<sst xmlns="http://schemas.openxmlformats.org/spreadsheetml/2006/main" count="416" uniqueCount="178">
  <si>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</si>
  <si>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</si>
  <si>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</si>
  <si>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</si>
  <si>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</si>
  <si>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</si>
  <si>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</si>
  <si>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</si>
  <si>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</si>
  <si>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</si>
  <si>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</si>
  <si>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</si>
  <si>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</si>
  <si>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</si>
  <si>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</si>
  <si>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</si>
  <si>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</si>
  <si>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</si>
  <si>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</si>
  <si>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</si>
  <si>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</si>
  <si>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</si>
  <si>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</si>
  <si>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</si>
  <si>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</si>
  <si>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</si>
  <si>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</si>
  <si>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</si>
  <si>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</si>
  <si>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</si>
  <si>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</si>
  <si>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</si>
  <si>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</si>
  <si>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</si>
  <si>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</si>
  <si>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</si>
  <si>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</si>
  <si>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</si>
  <si>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</si>
  <si>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</si>
  <si>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</si>
  <si>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</si>
  <si>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</si>
  <si>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</si>
  <si>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</si>
  <si>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</si>
  <si>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</si>
  <si>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</si>
  <si>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</si>
  <si>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</si>
  <si>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</si>
  <si>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</si>
  <si>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</si>
  <si>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</si>
  <si>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</si>
  <si>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C100 - 0,30</t>
  </si>
  <si>
    <t>za delo v nedeljo C110 - 0,75</t>
  </si>
  <si>
    <t>za delo na prosti dan C111 - 0,90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</si>
  <si>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</si>
  <si>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</si>
  <si>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</si>
  <si>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</si>
  <si>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</si>
  <si>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</si>
  <si>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</si>
  <si>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</si>
  <si>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</si>
  <si>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</si>
  <si>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</si>
  <si>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t>(11+14+47+48)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</si>
  <si>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</si>
  <si>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</si>
  <si>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</si>
  <si>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</si>
  <si>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</si>
  <si>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</si>
  <si>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</si>
  <si>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</si>
  <si>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(25+29+30+32+34+36+38)</t>
  </si>
  <si>
    <t>(11x26/100)</t>
  </si>
  <si>
    <t>Št.ur</t>
  </si>
  <si>
    <t>Vrednost/uro</t>
  </si>
  <si>
    <t>(27x28)</t>
  </si>
  <si>
    <t>(12x0,07x31/174)</t>
  </si>
  <si>
    <t>(12x0,3x33/174)</t>
  </si>
  <si>
    <t>(12x0,75x35/174)</t>
  </si>
  <si>
    <t>(12x0,9x37/174)</t>
  </si>
  <si>
    <t>(12x39/100x40/174)</t>
  </si>
  <si>
    <t>((10+24)xAQ1/100)</t>
  </si>
  <si>
    <t>(45+46)</t>
  </si>
  <si>
    <t xml:space="preserve">                       </t>
  </si>
  <si>
    <t>(10+24+41+42+44)</t>
  </si>
  <si>
    <t>(13+15)</t>
  </si>
  <si>
    <t>(49+51)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</si>
  <si>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</si>
  <si>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</si>
  <si>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</si>
  <si>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</si>
  <si>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</si>
  <si>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</si>
  <si>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</si>
  <si>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</si>
  <si>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</si>
  <si>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</si>
  <si>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</si>
  <si>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PR</t>
  </si>
  <si>
    <t>PR   zm</t>
  </si>
  <si>
    <t>PR    priprav-nika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</si>
  <si>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</si>
  <si>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</si>
  <si>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</si>
  <si>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</si>
  <si>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</si>
  <si>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</si>
  <si>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</si>
  <si>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</si>
  <si>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</si>
  <si>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</si>
  <si>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</si>
  <si>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</si>
  <si>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</si>
  <si>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</si>
  <si>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</si>
  <si>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</si>
  <si>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</si>
  <si>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</si>
  <si>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</si>
  <si>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</si>
  <si>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</si>
  <si>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</si>
  <si>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</si>
  <si>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</si>
  <si>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</si>
  <si>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</si>
  <si>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</si>
  <si>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</si>
  <si>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</si>
  <si>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</si>
  <si>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</si>
  <si>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</si>
  <si>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</si>
  <si>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</si>
  <si>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</si>
  <si>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</si>
  <si>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</si>
  <si>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</si>
  <si>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</si>
  <si>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</si>
  <si>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</si>
  <si>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</si>
  <si>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</si>
  <si>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</si>
  <si>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</si>
  <si>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</si>
  <si>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</si>
  <si>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</si>
  <si>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</si>
  <si>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</si>
  <si>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</si>
  <si>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</si>
  <si>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</si>
  <si>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</si>
  <si>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</si>
  <si>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</si>
  <si>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</si>
  <si>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</si>
  <si>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</si>
  <si>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</si>
  <si>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</si>
  <si>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E037039   SAMOSTOJNI STROKOVNI SODELAVEC V ZDRAVSTVENI NEGI</t>
  </si>
  <si>
    <t>E045016   ZDRAVSTVENI SODELAVEC III</t>
  </si>
  <si>
    <t>E047042   MEDICINSKI FIZIK</t>
  </si>
  <si>
    <t xml:space="preserve">E047048   PREHRANSKI SVETOVALEC I (VII/2), </t>
  </si>
  <si>
    <t xml:space="preserve">E047049   PREHRANSKI SVETOVALEC II (VII/1), </t>
  </si>
  <si>
    <t>A020 in A030</t>
  </si>
  <si>
    <t>skupaj</t>
  </si>
  <si>
    <t>Redno delo in praznik</t>
  </si>
  <si>
    <t>Znesek (€) za refundacijo v obdobju od 01.07.2017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</si>
</sst>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mm/yy"/>
    <numFmt numFmtId="181" formatCode="0.000"/>
    <numFmt numFmtId="182" formatCode="dd/mm/yyyy"/>
    <numFmt numFmtId="183" formatCode="#,##0.00\ [$€-1]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ddd\,\ dd\.\ mmmm\ yyyy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5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1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4" fillId="0" borderId="0" applyNumberFormat="0" applyFill="0" applyBorder="0" applyAlignment="0" applyProtection="0"/>
    <xf numFmtId="0" fontId="15" fillId="38" borderId="13" applyNumberFormat="0" applyAlignment="0" applyProtection="0"/>
    <xf numFmtId="0" fontId="55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56" fillId="0" borderId="14" applyNumberFormat="0" applyFill="0" applyAlignment="0" applyProtection="0"/>
    <xf numFmtId="0" fontId="57" fillId="52" borderId="15" applyNumberFormat="0" applyAlignment="0" applyProtection="0"/>
    <xf numFmtId="0" fontId="58" fillId="41" borderId="16" applyNumberFormat="0" applyAlignment="0" applyProtection="0"/>
    <xf numFmtId="0" fontId="5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0" fillId="54" borderId="16" applyNumberFormat="0" applyAlignment="0" applyProtection="0"/>
    <xf numFmtId="0" fontId="61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 applyProtection="1">
      <alignment/>
      <protection locked="0"/>
    </xf>
    <xf numFmtId="181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82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81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1" fillId="0" borderId="23" xfId="0" applyFont="1" applyFill="1" applyBorder="1" applyAlignment="1" applyProtection="1">
      <alignment horizontal="center" shrinkToFit="1"/>
      <protection/>
    </xf>
    <xf numFmtId="4" fontId="31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8" xfId="0" applyFont="1" applyFill="1" applyBorder="1" applyAlignment="1" applyProtection="1">
      <alignment horizontal="center" shrinkToFit="1"/>
      <protection/>
    </xf>
    <xf numFmtId="4" fontId="31" fillId="0" borderId="28" xfId="0" applyNumberFormat="1" applyFont="1" applyFill="1" applyBorder="1" applyAlignment="1" applyProtection="1">
      <alignment horizontal="center" shrinkToFit="1"/>
      <protection/>
    </xf>
    <xf numFmtId="0" fontId="31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4" xfId="0" applyFont="1" applyFill="1" applyBorder="1" applyAlignment="1" applyProtection="1">
      <alignment horizontal="center" shrinkToFit="1"/>
      <protection/>
    </xf>
    <xf numFmtId="4" fontId="31" fillId="0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>
      <alignment/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/>
      <protection/>
    </xf>
    <xf numFmtId="2" fontId="32" fillId="0" borderId="23" xfId="0" applyNumberFormat="1" applyFont="1" applyBorder="1" applyAlignment="1" applyProtection="1">
      <alignment/>
      <protection locked="0"/>
    </xf>
    <xf numFmtId="2" fontId="32" fillId="0" borderId="23" xfId="0" applyNumberFormat="1" applyFont="1" applyBorder="1" applyAlignment="1" applyProtection="1">
      <alignment/>
      <protection/>
    </xf>
    <xf numFmtId="4" fontId="32" fillId="0" borderId="23" xfId="0" applyNumberFormat="1" applyFont="1" applyBorder="1" applyAlignment="1" applyProtection="1">
      <alignment/>
      <protection locked="0"/>
    </xf>
    <xf numFmtId="9" fontId="32" fillId="0" borderId="23" xfId="0" applyNumberFormat="1" applyFont="1" applyBorder="1" applyAlignment="1" applyProtection="1">
      <alignment/>
      <protection locked="0"/>
    </xf>
    <xf numFmtId="4" fontId="32" fillId="0" borderId="28" xfId="0" applyNumberFormat="1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183" fontId="32" fillId="0" borderId="23" xfId="0" applyNumberFormat="1" applyFont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/>
    </xf>
    <xf numFmtId="49" fontId="33" fillId="10" borderId="32" xfId="0" applyNumberFormat="1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 locked="0"/>
    </xf>
    <xf numFmtId="183" fontId="33" fillId="10" borderId="32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81" fontId="29" fillId="12" borderId="24" xfId="0" applyNumberFormat="1" applyFont="1" applyFill="1" applyBorder="1" applyAlignment="1">
      <alignment wrapText="1"/>
    </xf>
    <xf numFmtId="181" fontId="29" fillId="12" borderId="23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0" fontId="2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4" fillId="0" borderId="23" xfId="0" applyFont="1" applyBorder="1" applyAlignment="1">
      <alignment wrapText="1"/>
    </xf>
    <xf numFmtId="0" fontId="34" fillId="0" borderId="23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29" fillId="12" borderId="23" xfId="0" applyNumberFormat="1" applyFont="1" applyFill="1" applyBorder="1" applyAlignment="1">
      <alignment wrapText="1"/>
    </xf>
    <xf numFmtId="0" fontId="36" fillId="12" borderId="23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0" fillId="0" borderId="28" xfId="0" applyBorder="1" applyAlignment="1">
      <alignment/>
    </xf>
    <xf numFmtId="0" fontId="29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/>
    </xf>
    <xf numFmtId="49" fontId="25" fillId="0" borderId="37" xfId="0" applyNumberFormat="1" applyFont="1" applyFill="1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/>
      <protection locked="0"/>
    </xf>
    <xf numFmtId="0" fontId="34" fillId="0" borderId="23" xfId="0" applyFont="1" applyFill="1" applyBorder="1" applyAlignment="1">
      <alignment wrapText="1"/>
    </xf>
    <xf numFmtId="0" fontId="34" fillId="0" borderId="25" xfId="0" applyFont="1" applyBorder="1" applyAlignment="1">
      <alignment horizontal="right"/>
    </xf>
    <xf numFmtId="0" fontId="36" fillId="12" borderId="25" xfId="0" applyFont="1" applyFill="1" applyBorder="1" applyAlignment="1">
      <alignment/>
    </xf>
    <xf numFmtId="181" fontId="29" fillId="12" borderId="20" xfId="0" applyNumberFormat="1" applyFont="1" applyFill="1" applyBorder="1" applyAlignment="1">
      <alignment horizontal="right" wrapText="1"/>
    </xf>
    <xf numFmtId="4" fontId="39" fillId="0" borderId="38" xfId="0" applyNumberFormat="1" applyFont="1" applyBorder="1" applyAlignment="1">
      <alignment/>
    </xf>
    <xf numFmtId="4" fontId="35" fillId="12" borderId="38" xfId="0" applyNumberFormat="1" applyFont="1" applyFill="1" applyBorder="1" applyAlignment="1">
      <alignment/>
    </xf>
    <xf numFmtId="0" fontId="62" fillId="0" borderId="23" xfId="0" applyFont="1" applyBorder="1" applyAlignment="1">
      <alignment horizontal="right"/>
    </xf>
    <xf numFmtId="0" fontId="62" fillId="0" borderId="25" xfId="0" applyFont="1" applyBorder="1" applyAlignment="1">
      <alignment horizontal="right"/>
    </xf>
    <xf numFmtId="4" fontId="62" fillId="0" borderId="38" xfId="0" applyNumberFormat="1" applyFont="1" applyBorder="1" applyAlignment="1">
      <alignment/>
    </xf>
    <xf numFmtId="0" fontId="22" fillId="10" borderId="25" xfId="0" applyFont="1" applyFill="1" applyBorder="1" applyAlignment="1" applyProtection="1">
      <alignment horizontal="center" vertical="center"/>
      <protection/>
    </xf>
    <xf numFmtId="0" fontId="22" fillId="10" borderId="24" xfId="0" applyFont="1" applyFill="1" applyBorder="1" applyAlignment="1" applyProtection="1">
      <alignment horizontal="center" vertic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875" style="1" customWidth="1"/>
    <col min="2" max="2" width="16.875" style="1" customWidth="1"/>
    <col min="3" max="3" width="42.375" style="1" customWidth="1"/>
    <col min="4" max="4" width="17.25390625" style="1" customWidth="1"/>
    <col min="5" max="5" width="9.625" style="1" customWidth="1"/>
    <col min="6" max="6" width="23.625" style="1" customWidth="1"/>
    <col min="7" max="7" width="12.375" style="1" customWidth="1"/>
    <col min="8" max="8" width="9.25390625" style="1" customWidth="1"/>
    <col min="9" max="9" width="22.75390625" style="1" customWidth="1"/>
    <col min="10" max="45" width="9.125" style="1" customWidth="1"/>
    <col min="46" max="46" width="9.875" style="1" customWidth="1"/>
    <col min="47" max="47" width="12.00390625" style="1" customWidth="1"/>
    <col min="48" max="16384" width="9.125" style="1" customWidth="1"/>
  </cols>
  <sheetData>
    <row r="1" ht="12">
      <c r="A1" s="2"/>
    </row>
    <row r="2" spans="1:2" ht="15.75">
      <c r="A2" s="2"/>
      <c r="B2" s="3" t="s">
        <v>0</v>
      </c>
    </row>
    <row r="3" ht="12">
      <c r="A3" s="2"/>
    </row>
    <row r="4" spans="1:49" ht="1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2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">
      <c r="A6" s="2"/>
      <c r="B6" s="2"/>
      <c r="C6" s="2"/>
      <c r="D6" s="2"/>
      <c r="E6" s="2"/>
      <c r="F6" s="4"/>
      <c r="G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8" ht="12">
      <c r="A7" s="2"/>
      <c r="B7" s="2"/>
      <c r="C7" s="4"/>
      <c r="D7" s="4"/>
      <c r="E7" s="2"/>
      <c r="F7" s="4"/>
      <c r="G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5">
      <c r="A8" s="2"/>
      <c r="B8" s="6" t="s">
        <v>2</v>
      </c>
      <c r="C8" s="14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">
      <c r="A9" s="2"/>
      <c r="B9" s="6" t="s">
        <v>3</v>
      </c>
      <c r="C9" s="7"/>
      <c r="D9" s="4"/>
      <c r="E9" s="4"/>
      <c r="F9" s="4"/>
      <c r="G9" s="4"/>
      <c r="H9" s="4"/>
      <c r="I9" s="4"/>
      <c r="J9" s="4"/>
      <c r="K9" s="8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">
      <c r="A10" s="4"/>
      <c r="B10" s="6" t="s">
        <v>4</v>
      </c>
      <c r="C10" s="148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">
      <c r="A11" s="4"/>
      <c r="B11" s="2"/>
      <c r="D11" s="2"/>
      <c r="E11" s="4"/>
      <c r="F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>
      <c r="A12" s="4"/>
      <c r="B12" s="4" t="s">
        <v>5</v>
      </c>
      <c r="C12" s="10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">
      <c r="A13" s="4"/>
      <c r="B13" s="4"/>
      <c r="C13" s="11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1.25">
      <c r="A14" s="4"/>
      <c r="B14" s="4"/>
      <c r="C14" s="11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1.25">
      <c r="A15" s="4"/>
      <c r="B15" s="4"/>
      <c r="C15" s="11"/>
      <c r="D15" s="4"/>
      <c r="E15" s="4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1.25">
      <c r="A16" s="4"/>
      <c r="B16" s="4"/>
      <c r="C16" s="11"/>
      <c r="D16" s="4"/>
      <c r="E16" s="4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1.25">
      <c r="A17" s="4"/>
      <c r="B17" s="4"/>
      <c r="C17" s="11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1.2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1.25">
      <c r="A19" s="4"/>
      <c r="B19" s="12"/>
      <c r="C19" s="12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33.75">
      <c r="A20" s="14"/>
      <c r="B20" s="15" t="s">
        <v>7</v>
      </c>
      <c r="C20" s="16" t="s">
        <v>8</v>
      </c>
      <c r="D20" s="14"/>
      <c r="E20" s="4"/>
      <c r="F20" s="4"/>
      <c r="G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1.25">
      <c r="A21" s="14"/>
      <c r="C21" s="16"/>
      <c r="D21" s="14"/>
      <c r="E21" s="14"/>
      <c r="F21" s="14"/>
      <c r="G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2.5">
      <c r="A22" s="14"/>
      <c r="B22" s="15" t="s">
        <v>9</v>
      </c>
      <c r="C22" s="16" t="s">
        <v>10</v>
      </c>
      <c r="D22" s="14"/>
      <c r="E22" s="14"/>
      <c r="F22" s="14"/>
      <c r="G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1.25">
      <c r="A23" s="14"/>
      <c r="C23" s="16"/>
      <c r="D23" s="14"/>
      <c r="E23" s="14"/>
      <c r="F23" s="14"/>
      <c r="G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2.5">
      <c r="A24" s="17"/>
      <c r="B24" s="15" t="s">
        <v>11</v>
      </c>
      <c r="C24" s="16" t="s">
        <v>12</v>
      </c>
      <c r="D24" s="14"/>
      <c r="E24" s="18"/>
      <c r="F24" s="18"/>
      <c r="G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1.25">
      <c r="A25" s="14"/>
      <c r="C25" s="16"/>
      <c r="D25" s="14"/>
      <c r="E25" s="14"/>
      <c r="F25" s="14"/>
      <c r="G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1.25">
      <c r="A26" s="17"/>
      <c r="B26" s="19"/>
      <c r="C26" s="19"/>
      <c r="D26" s="19"/>
      <c r="E26" s="18"/>
      <c r="F26" s="18"/>
      <c r="G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7" ht="11.25">
      <c r="A27" s="19"/>
      <c r="B27" s="4"/>
      <c r="C27" s="4"/>
      <c r="D27" s="4"/>
      <c r="E27" s="19"/>
      <c r="F27" s="19"/>
      <c r="G27" s="19"/>
    </row>
    <row r="28" spans="1:7" ht="12.75">
      <c r="A28" s="4"/>
      <c r="B28" s="4" t="s">
        <v>13</v>
      </c>
      <c r="C28" s="20" t="s">
        <v>14</v>
      </c>
      <c r="D28" s="4"/>
      <c r="E28" s="4"/>
      <c r="F28" s="14"/>
      <c r="G28" s="4"/>
    </row>
    <row r="29" spans="1:7" ht="12.75">
      <c r="A29" s="12"/>
      <c r="B29" s="14"/>
      <c r="C29" s="20" t="s">
        <v>15</v>
      </c>
      <c r="D29" s="14"/>
      <c r="E29" s="14"/>
      <c r="F29" s="14"/>
      <c r="G29" s="4"/>
    </row>
    <row r="30" spans="1:7" ht="12.75">
      <c r="A30" s="14"/>
      <c r="B30" s="14"/>
      <c r="C30" s="21" t="s">
        <v>168</v>
      </c>
      <c r="D30" s="14"/>
      <c r="E30" s="14"/>
      <c r="F30" s="14"/>
      <c r="G30" s="14"/>
    </row>
    <row r="31" spans="1:7" ht="11.25">
      <c r="A31" s="14"/>
      <c r="B31" s="18"/>
      <c r="C31" s="14"/>
      <c r="D31" s="18"/>
      <c r="E31" s="14"/>
      <c r="F31" s="14"/>
      <c r="G31" s="14"/>
    </row>
    <row r="32" spans="1:7" ht="11.25">
      <c r="A32" s="14"/>
      <c r="B32" s="14"/>
      <c r="C32" s="18"/>
      <c r="D32" s="14"/>
      <c r="E32" s="14"/>
      <c r="F32" s="18"/>
      <c r="G32" s="14"/>
    </row>
    <row r="33" spans="1:9" ht="11.25">
      <c r="A33" s="17"/>
      <c r="B33" s="19"/>
      <c r="C33" s="19"/>
      <c r="D33" s="19"/>
      <c r="E33" s="14"/>
      <c r="F33" s="18"/>
      <c r="G33" s="4"/>
      <c r="H33" s="14"/>
      <c r="I33" s="18"/>
    </row>
    <row r="34" spans="1:7" ht="11.25">
      <c r="A34" s="19"/>
      <c r="B34" s="4"/>
      <c r="C34" s="4"/>
      <c r="D34" s="4"/>
      <c r="E34" s="19"/>
      <c r="F34" s="19"/>
      <c r="G34" s="19"/>
    </row>
    <row r="35" spans="1:7" ht="11.25">
      <c r="A35" s="4"/>
      <c r="B35" s="4"/>
      <c r="C35" s="4"/>
      <c r="D35" s="4"/>
      <c r="E35" s="4"/>
      <c r="F35" s="4"/>
      <c r="G35" s="4"/>
    </row>
    <row r="36" spans="1:7" ht="11.25">
      <c r="A36" s="4"/>
      <c r="B36" s="14"/>
      <c r="C36" s="14"/>
      <c r="D36" s="14"/>
      <c r="E36" s="4"/>
      <c r="F36" s="4"/>
      <c r="G36" s="4"/>
    </row>
    <row r="37" spans="1:7" ht="11.25">
      <c r="A37" s="14"/>
      <c r="B37" s="14"/>
      <c r="C37" s="14"/>
      <c r="D37" s="14"/>
      <c r="E37" s="14"/>
      <c r="F37" s="14"/>
      <c r="G37" s="14"/>
    </row>
    <row r="38" spans="1:7" ht="11.25">
      <c r="A38" s="14"/>
      <c r="B38" s="18"/>
      <c r="C38" s="14"/>
      <c r="D38" s="18"/>
      <c r="E38" s="14"/>
      <c r="F38" s="14"/>
      <c r="G38" s="14"/>
    </row>
    <row r="39" spans="1:7" ht="11.25">
      <c r="A39" s="22"/>
      <c r="B39" s="18"/>
      <c r="C39" s="14"/>
      <c r="D39" s="18"/>
      <c r="E39" s="14"/>
      <c r="F39" s="23"/>
      <c r="G39" s="14"/>
    </row>
    <row r="40" spans="1:7" ht="11.25">
      <c r="A40" s="22"/>
      <c r="B40" s="18"/>
      <c r="C40" s="14"/>
      <c r="D40" s="18"/>
      <c r="E40" s="14"/>
      <c r="F40" s="23"/>
      <c r="G40" s="14"/>
    </row>
    <row r="41" spans="1:9" ht="11.25">
      <c r="A41" s="14"/>
      <c r="B41" s="14"/>
      <c r="C41" s="14"/>
      <c r="D41" s="14"/>
      <c r="E41" s="14"/>
      <c r="F41" s="24"/>
      <c r="G41" s="14"/>
      <c r="H41" s="25"/>
      <c r="I41" s="25"/>
    </row>
    <row r="42" spans="1:7" ht="11.25">
      <c r="A42" s="4"/>
      <c r="B42" s="4"/>
      <c r="C42" s="4"/>
      <c r="D42" s="4"/>
      <c r="E42" s="4"/>
      <c r="F42" s="4"/>
      <c r="G42" s="4"/>
    </row>
    <row r="43" spans="1:7" ht="11.25">
      <c r="A43" s="4"/>
      <c r="B43" s="4"/>
      <c r="C43" s="4"/>
      <c r="D43" s="4"/>
      <c r="E43" s="4"/>
      <c r="F43" s="26"/>
      <c r="G43" s="4"/>
    </row>
    <row r="44" spans="1:7" ht="11.25">
      <c r="A44" s="14"/>
      <c r="B44" s="14"/>
      <c r="C44" s="14"/>
      <c r="D44" s="14"/>
      <c r="E44" s="14"/>
      <c r="F44" s="14"/>
      <c r="G44" s="14"/>
    </row>
    <row r="45" spans="1:7" ht="11.25">
      <c r="A45" s="14"/>
      <c r="B45" s="14"/>
      <c r="C45" s="14"/>
      <c r="D45" s="14"/>
      <c r="E45" s="14"/>
      <c r="F45" s="14"/>
      <c r="G45" s="14"/>
    </row>
    <row r="46" spans="1:7" ht="11.25">
      <c r="A46" s="23"/>
      <c r="B46" s="14"/>
      <c r="C46" s="14"/>
      <c r="D46" s="14"/>
      <c r="E46" s="14"/>
      <c r="F46" s="14"/>
      <c r="G46" s="14"/>
    </row>
    <row r="47" spans="1:7" ht="11.25">
      <c r="A47" s="23"/>
      <c r="B47" s="14"/>
      <c r="C47" s="14"/>
      <c r="D47" s="14"/>
      <c r="E47" s="14"/>
      <c r="F47" s="14"/>
      <c r="G47" s="14"/>
    </row>
    <row r="48" spans="1:7" ht="11.25">
      <c r="A48" s="18"/>
      <c r="B48" s="18"/>
      <c r="C48" s="18"/>
      <c r="D48" s="18"/>
      <c r="E48" s="14"/>
      <c r="F48" s="18"/>
      <c r="G48" s="25"/>
    </row>
    <row r="49" spans="1:7" ht="11.25">
      <c r="A49" s="4"/>
      <c r="B49" s="4"/>
      <c r="C49" s="4"/>
      <c r="D49" s="14"/>
      <c r="E49" s="4"/>
      <c r="F49" s="14"/>
      <c r="G49" s="4"/>
    </row>
    <row r="50" spans="1:7" ht="11.25">
      <c r="A50" s="26"/>
      <c r="B50" s="4"/>
      <c r="C50" s="26"/>
      <c r="D50" s="12"/>
      <c r="E50" s="4"/>
      <c r="F50" s="14"/>
      <c r="G50" s="4"/>
    </row>
    <row r="51" spans="1:7" ht="11.25">
      <c r="A51" s="14"/>
      <c r="B51" s="14"/>
      <c r="C51" s="14"/>
      <c r="D51" s="14"/>
      <c r="E51" s="14"/>
      <c r="F51" s="14"/>
      <c r="G51" s="14"/>
    </row>
    <row r="52" spans="1:7" ht="11.25">
      <c r="A52" s="14"/>
      <c r="B52" s="14"/>
      <c r="C52" s="14"/>
      <c r="D52" s="14"/>
      <c r="E52" s="14"/>
      <c r="F52" s="14"/>
      <c r="G52" s="14"/>
    </row>
    <row r="53" spans="1:7" ht="11.25">
      <c r="A53" s="14"/>
      <c r="B53" s="24"/>
      <c r="C53" s="14"/>
      <c r="D53" s="18"/>
      <c r="E53" s="18"/>
      <c r="F53" s="18"/>
      <c r="G53" s="18"/>
    </row>
    <row r="54" spans="1:7" ht="11.25">
      <c r="A54" s="14"/>
      <c r="B54" s="24"/>
      <c r="C54" s="14"/>
      <c r="D54" s="18"/>
      <c r="E54" s="18"/>
      <c r="F54" s="18"/>
      <c r="G54" s="18"/>
    </row>
    <row r="55" spans="1:7" ht="11.25">
      <c r="A55" s="19"/>
      <c r="B55" s="19"/>
      <c r="C55" s="19"/>
      <c r="D55" s="19"/>
      <c r="E55" s="19"/>
      <c r="F55" s="19"/>
      <c r="G55" s="19"/>
    </row>
    <row r="56" spans="1:7" ht="11.25">
      <c r="A56" s="14"/>
      <c r="B56" s="4"/>
      <c r="C56" s="4"/>
      <c r="D56" s="14"/>
      <c r="E56" s="14"/>
      <c r="F56" s="14"/>
      <c r="G56" s="14"/>
    </row>
    <row r="57" spans="1:7" ht="11.25">
      <c r="A57" s="14"/>
      <c r="B57" s="4"/>
      <c r="C57" s="4"/>
      <c r="D57" s="14"/>
      <c r="E57" s="4"/>
      <c r="F57" s="14"/>
      <c r="G57" s="14"/>
    </row>
    <row r="58" spans="1:7" ht="11.25">
      <c r="A58" s="14"/>
      <c r="B58" s="14"/>
      <c r="C58" s="14"/>
      <c r="D58" s="14"/>
      <c r="E58" s="14"/>
      <c r="F58" s="14"/>
      <c r="G58" s="14"/>
    </row>
    <row r="59" spans="1:7" ht="11.25">
      <c r="A59" s="14"/>
      <c r="B59" s="14"/>
      <c r="C59" s="14"/>
      <c r="D59" s="14"/>
      <c r="E59" s="14"/>
      <c r="F59" s="14"/>
      <c r="G59" s="14"/>
    </row>
    <row r="60" spans="1:7" ht="11.25">
      <c r="A60" s="25"/>
      <c r="B60" s="18"/>
      <c r="C60" s="18"/>
      <c r="D60" s="25"/>
      <c r="E60" s="14"/>
      <c r="F60" s="18"/>
      <c r="G60" s="25"/>
    </row>
    <row r="61" spans="1:7" ht="11.25">
      <c r="A61" s="25"/>
      <c r="B61" s="18"/>
      <c r="C61" s="18"/>
      <c r="D61" s="25"/>
      <c r="E61" s="14"/>
      <c r="F61" s="18"/>
      <c r="G61" s="25"/>
    </row>
    <row r="62" spans="1:7" ht="11.25">
      <c r="A62" s="19"/>
      <c r="B62" s="19"/>
      <c r="C62" s="19"/>
      <c r="D62" s="19"/>
      <c r="E62" s="19"/>
      <c r="F62" s="19"/>
      <c r="G62" s="19"/>
    </row>
    <row r="63" spans="1:7" ht="11.25">
      <c r="A63" s="19"/>
      <c r="B63" s="19"/>
      <c r="C63" s="19"/>
      <c r="D63" s="19"/>
      <c r="E63" s="19"/>
      <c r="F63" s="19"/>
      <c r="G63" s="19"/>
    </row>
    <row r="64" spans="1:7" ht="11.25">
      <c r="A64" s="2"/>
      <c r="B64" s="4"/>
      <c r="C64" s="2"/>
      <c r="D64" s="19"/>
      <c r="E64" s="2"/>
      <c r="F64" s="19"/>
      <c r="G64" s="19"/>
    </row>
    <row r="65" spans="1:7" ht="11.25">
      <c r="A65" s="27"/>
      <c r="B65" s="19"/>
      <c r="C65" s="19"/>
      <c r="D65" s="19"/>
      <c r="E65" s="19"/>
      <c r="F65" s="19"/>
      <c r="G65" s="19"/>
    </row>
    <row r="66" spans="1:7" ht="11.25">
      <c r="A66" s="28"/>
      <c r="B66" s="28"/>
      <c r="C66" s="28"/>
      <c r="D66" s="28"/>
      <c r="E66" s="28"/>
      <c r="F66" s="28"/>
      <c r="G66" s="28"/>
    </row>
    <row r="70" spans="7:8" ht="11.25">
      <c r="G70" s="4"/>
      <c r="H70" s="4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75390625" style="29" customWidth="1"/>
    <col min="4" max="4" width="0.12890625" style="30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30" customWidth="1"/>
    <col min="55" max="16384" width="9.125" style="29" customWidth="1"/>
  </cols>
  <sheetData>
    <row r="1" spans="1:54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  <c r="BB1" s="38"/>
    </row>
    <row r="2" spans="1:54" s="31" customFormat="1" ht="12.75">
      <c r="A2" s="33" t="s">
        <v>19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  <c r="BB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1" t="s">
        <v>26</v>
      </c>
      <c r="H3" s="161"/>
      <c r="I3" s="162" t="s">
        <v>27</v>
      </c>
      <c r="J3" s="162"/>
      <c r="K3" s="46" t="s">
        <v>28</v>
      </c>
      <c r="L3" s="47" t="s">
        <v>29</v>
      </c>
      <c r="M3" s="158" t="s">
        <v>176</v>
      </c>
      <c r="N3" s="15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60"/>
      <c r="AC3" s="160"/>
      <c r="AD3" s="16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174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60" t="s">
        <v>52</v>
      </c>
      <c r="AA4" s="160"/>
      <c r="AB4" s="160" t="s">
        <v>53</v>
      </c>
      <c r="AC4" s="160"/>
      <c r="AD4" s="160"/>
      <c r="AE4" s="160" t="s">
        <v>54</v>
      </c>
      <c r="AF4" s="160"/>
      <c r="AG4" s="160" t="s">
        <v>55</v>
      </c>
      <c r="AH4" s="160"/>
      <c r="AI4" s="160" t="s">
        <v>56</v>
      </c>
      <c r="AJ4" s="160"/>
      <c r="AK4" s="160" t="s">
        <v>57</v>
      </c>
      <c r="AL4" s="160"/>
      <c r="AM4" s="160" t="s">
        <v>58</v>
      </c>
      <c r="AN4" s="160"/>
      <c r="AO4" s="16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175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4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>M7*N7/174</f>
        <v>0</v>
      </c>
      <c r="M7" s="83">
        <f>IF(ISERROR(VLOOKUP('Zahtevek ostali poklici'!$B7,Šifranti!$B$2:$F$51,5,FALSE)),0,VLOOKUP('Zahtevek ostali poklici'!$B7,Šifranti!$B$2:$F$51,5,FALSE))</f>
        <v>0</v>
      </c>
      <c r="N7" s="84"/>
      <c r="O7" s="83">
        <f>R7+T7+W7</f>
        <v>0</v>
      </c>
      <c r="P7" s="85">
        <f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 aca="true" t="shared" si="1" ref="BA7:BA36">AX7+AZ7</f>
        <v>0</v>
      </c>
      <c r="BB7" s="29"/>
    </row>
    <row r="8" spans="1:54" ht="12.75">
      <c r="A8" s="79"/>
      <c r="B8" s="79"/>
      <c r="C8" s="80"/>
      <c r="D8" s="81">
        <f aca="true" t="shared" si="2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aca="true" t="shared" si="3" ref="L8:L36">M8*N8/174</f>
        <v>0</v>
      </c>
      <c r="M8" s="83">
        <f>IF(ISERROR(VLOOKUP('Zahtevek ostali poklici'!$B8,Šifranti!$B$2:$F$51,5,FALSE)),0,VLOOKUP('Zahtevek ostali poklici'!$B8,Šifranti!$B$2:$F$51,5,FALSE))</f>
        <v>0</v>
      </c>
      <c r="N8" s="84"/>
      <c r="O8" s="83">
        <f aca="true" t="shared" si="4" ref="O8:O36">R8+T8+W8</f>
        <v>0</v>
      </c>
      <c r="P8" s="85">
        <f aca="true" t="shared" si="5" ref="P8:P36">+S8+V8+X8</f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aca="true" t="shared" si="11" ref="AD8:AD36">AB8*AC8</f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t="shared" si="1"/>
        <v>0</v>
      </c>
      <c r="BB8" s="29"/>
    </row>
    <row r="9" spans="1:54" ht="12.75">
      <c r="A9" s="79"/>
      <c r="B9" s="79"/>
      <c r="C9" s="80"/>
      <c r="D9" s="81">
        <f t="shared" si="2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3"/>
        <v>0</v>
      </c>
      <c r="M9" s="83">
        <f>IF(ISERROR(VLOOKUP('Zahtevek ostali poklici'!$B9,Šifranti!$B$2:$F$51,5,FALSE)),0,VLOOKUP('Zahtevek ostali poklici'!$B9,Šifranti!$B$2:$F$51,5,FALSE))</f>
        <v>0</v>
      </c>
      <c r="N9" s="84"/>
      <c r="O9" s="83">
        <f t="shared" si="4"/>
        <v>0</v>
      </c>
      <c r="P9" s="85">
        <f t="shared" si="5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11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1"/>
        <v>0</v>
      </c>
      <c r="BB9" s="29"/>
    </row>
    <row r="10" spans="1:54" ht="12.75">
      <c r="A10" s="79"/>
      <c r="B10" s="79"/>
      <c r="C10" s="80"/>
      <c r="D10" s="81">
        <f t="shared" si="2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3"/>
        <v>0</v>
      </c>
      <c r="M10" s="83">
        <f>IF(ISERROR(VLOOKUP('Zahtevek ostali poklici'!$B10,Šifranti!$B$2:$F$51,5,FALSE)),0,VLOOKUP('Zahtevek ostali poklici'!$B10,Šifranti!$B$2:$F$51,5,FALSE))</f>
        <v>0</v>
      </c>
      <c r="N10" s="84"/>
      <c r="O10" s="83">
        <f t="shared" si="4"/>
        <v>0</v>
      </c>
      <c r="P10" s="85">
        <f t="shared" si="5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11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1"/>
        <v>0</v>
      </c>
      <c r="BB10" s="29"/>
    </row>
    <row r="11" spans="1:54" ht="12.75">
      <c r="A11" s="79"/>
      <c r="B11" s="79"/>
      <c r="C11" s="80"/>
      <c r="D11" s="81">
        <f t="shared" si="2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3"/>
        <v>0</v>
      </c>
      <c r="M11" s="83">
        <f>IF(ISERROR(VLOOKUP('Zahtevek ostali poklici'!$B11,Šifranti!$B$2:$F$51,5,FALSE)),0,VLOOKUP('Zahtevek ostali poklici'!$B11,Šifranti!$B$2:$F$51,5,FALSE))</f>
        <v>0</v>
      </c>
      <c r="N11" s="84"/>
      <c r="O11" s="83">
        <f t="shared" si="4"/>
        <v>0</v>
      </c>
      <c r="P11" s="85">
        <f t="shared" si="5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11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1"/>
        <v>0</v>
      </c>
      <c r="BB11" s="29"/>
    </row>
    <row r="12" spans="1:54" ht="12.75">
      <c r="A12" s="79"/>
      <c r="B12" s="79"/>
      <c r="C12" s="80"/>
      <c r="D12" s="81">
        <f t="shared" si="2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3"/>
        <v>0</v>
      </c>
      <c r="M12" s="83">
        <f>IF(ISERROR(VLOOKUP('Zahtevek ostali poklici'!$B12,Šifranti!$B$2:$F$51,5,FALSE)),0,VLOOKUP('Zahtevek ostali poklici'!$B12,Šifranti!$B$2:$F$51,5,FALSE))</f>
        <v>0</v>
      </c>
      <c r="N12" s="84"/>
      <c r="O12" s="83">
        <f t="shared" si="4"/>
        <v>0</v>
      </c>
      <c r="P12" s="85">
        <f t="shared" si="5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11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1"/>
        <v>0</v>
      </c>
      <c r="BB12" s="29"/>
    </row>
    <row r="13" spans="1:54" ht="12.75">
      <c r="A13" s="79"/>
      <c r="B13" s="79"/>
      <c r="C13" s="80"/>
      <c r="D13" s="81">
        <f t="shared" si="2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3"/>
        <v>0</v>
      </c>
      <c r="M13" s="83">
        <f>IF(ISERROR(VLOOKUP('Zahtevek ostali poklici'!$B13,Šifranti!$B$2:$F$51,5,FALSE)),0,VLOOKUP('Zahtevek ostali poklici'!$B13,Šifranti!$B$2:$F$51,5,FALSE))</f>
        <v>0</v>
      </c>
      <c r="N13" s="84"/>
      <c r="O13" s="83">
        <f t="shared" si="4"/>
        <v>0</v>
      </c>
      <c r="P13" s="85">
        <f t="shared" si="5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11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1"/>
        <v>0</v>
      </c>
      <c r="BB13" s="29"/>
    </row>
    <row r="14" spans="1:54" ht="12.75">
      <c r="A14" s="79"/>
      <c r="B14" s="79"/>
      <c r="C14" s="80"/>
      <c r="D14" s="81">
        <f t="shared" si="2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3"/>
        <v>0</v>
      </c>
      <c r="M14" s="83">
        <f>IF(ISERROR(VLOOKUP('Zahtevek ostali poklici'!$B14,Šifranti!$B$2:$F$51,5,FALSE)),0,VLOOKUP('Zahtevek ostali poklici'!$B14,Šifranti!$B$2:$F$51,5,FALSE))</f>
        <v>0</v>
      </c>
      <c r="N14" s="84"/>
      <c r="O14" s="83">
        <f t="shared" si="4"/>
        <v>0</v>
      </c>
      <c r="P14" s="85">
        <f t="shared" si="5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11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1"/>
        <v>0</v>
      </c>
      <c r="BB14" s="29"/>
    </row>
    <row r="15" spans="1:54" ht="12.75">
      <c r="A15" s="79"/>
      <c r="B15" s="79"/>
      <c r="C15" s="80"/>
      <c r="D15" s="81">
        <f t="shared" si="2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3"/>
        <v>0</v>
      </c>
      <c r="M15" s="83">
        <f>IF(ISERROR(VLOOKUP('Zahtevek ostali poklici'!$B15,Šifranti!$B$2:$F$51,5,FALSE)),0,VLOOKUP('Zahtevek ostali poklici'!$B15,Šifranti!$B$2:$F$51,5,FALSE))</f>
        <v>0</v>
      </c>
      <c r="N15" s="84"/>
      <c r="O15" s="83">
        <f t="shared" si="4"/>
        <v>0</v>
      </c>
      <c r="P15" s="85">
        <f t="shared" si="5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11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1"/>
        <v>0</v>
      </c>
      <c r="BB15" s="29"/>
    </row>
    <row r="16" spans="1:54" ht="12.75">
      <c r="A16" s="79"/>
      <c r="B16" s="79"/>
      <c r="C16" s="80"/>
      <c r="D16" s="81">
        <f t="shared" si="2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3"/>
        <v>0</v>
      </c>
      <c r="M16" s="83">
        <f>IF(ISERROR(VLOOKUP('Zahtevek ostali poklici'!$B16,Šifranti!$B$2:$F$51,5,FALSE)),0,VLOOKUP('Zahtevek ostali poklici'!$B16,Šifranti!$B$2:$F$51,5,FALSE))</f>
        <v>0</v>
      </c>
      <c r="N16" s="84"/>
      <c r="O16" s="83">
        <f t="shared" si="4"/>
        <v>0</v>
      </c>
      <c r="P16" s="85">
        <f t="shared" si="5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11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1"/>
        <v>0</v>
      </c>
      <c r="BB16" s="29"/>
    </row>
    <row r="17" spans="1:54" ht="12.75">
      <c r="A17" s="79"/>
      <c r="B17" s="79"/>
      <c r="C17" s="80"/>
      <c r="D17" s="81">
        <f t="shared" si="2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3"/>
        <v>0</v>
      </c>
      <c r="M17" s="83">
        <f>IF(ISERROR(VLOOKUP('Zahtevek ostali poklici'!$B17,Šifranti!$B$2:$F$51,5,FALSE)),0,VLOOKUP('Zahtevek ostali poklici'!$B17,Šifranti!$B$2:$F$51,5,FALSE))</f>
        <v>0</v>
      </c>
      <c r="N17" s="84"/>
      <c r="O17" s="83">
        <f t="shared" si="4"/>
        <v>0</v>
      </c>
      <c r="P17" s="85">
        <f t="shared" si="5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11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1"/>
        <v>0</v>
      </c>
      <c r="BB17" s="29"/>
    </row>
    <row r="18" spans="1:54" ht="12.75">
      <c r="A18" s="79"/>
      <c r="B18" s="79"/>
      <c r="C18" s="80"/>
      <c r="D18" s="81">
        <f t="shared" si="2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3"/>
        <v>0</v>
      </c>
      <c r="M18" s="83">
        <f>IF(ISERROR(VLOOKUP('Zahtevek ostali poklici'!$B18,Šifranti!$B$2:$F$51,5,FALSE)),0,VLOOKUP('Zahtevek ostali poklici'!$B18,Šifranti!$B$2:$F$51,5,FALSE))</f>
        <v>0</v>
      </c>
      <c r="N18" s="84"/>
      <c r="O18" s="83">
        <f t="shared" si="4"/>
        <v>0</v>
      </c>
      <c r="P18" s="85">
        <f t="shared" si="5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11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1"/>
        <v>0</v>
      </c>
      <c r="BB18" s="29"/>
    </row>
    <row r="19" spans="1:54" ht="12.75">
      <c r="A19" s="79"/>
      <c r="B19" s="79"/>
      <c r="C19" s="80"/>
      <c r="D19" s="81">
        <f t="shared" si="2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3"/>
        <v>0</v>
      </c>
      <c r="M19" s="83">
        <f>IF(ISERROR(VLOOKUP('Zahtevek ostali poklici'!$B19,Šifranti!$B$2:$F$51,5,FALSE)),0,VLOOKUP('Zahtevek ostali poklici'!$B19,Šifranti!$B$2:$F$51,5,FALSE))</f>
        <v>0</v>
      </c>
      <c r="N19" s="84"/>
      <c r="O19" s="83">
        <f t="shared" si="4"/>
        <v>0</v>
      </c>
      <c r="P19" s="85">
        <f t="shared" si="5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11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1"/>
        <v>0</v>
      </c>
      <c r="BB19" s="29"/>
    </row>
    <row r="20" spans="1:54" ht="12.75">
      <c r="A20" s="79"/>
      <c r="B20" s="79"/>
      <c r="C20" s="80"/>
      <c r="D20" s="81">
        <f t="shared" si="2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3"/>
        <v>0</v>
      </c>
      <c r="M20" s="83">
        <f>IF(ISERROR(VLOOKUP('Zahtevek ostali poklici'!$B20,Šifranti!$B$2:$F$51,5,FALSE)),0,VLOOKUP('Zahtevek ostali poklici'!$B20,Šifranti!$B$2:$F$51,5,FALSE))</f>
        <v>0</v>
      </c>
      <c r="N20" s="84"/>
      <c r="O20" s="83">
        <f t="shared" si="4"/>
        <v>0</v>
      </c>
      <c r="P20" s="85">
        <f t="shared" si="5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11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1"/>
        <v>0</v>
      </c>
      <c r="BB20" s="29"/>
    </row>
    <row r="21" spans="1:54" ht="12.75">
      <c r="A21" s="79"/>
      <c r="B21" s="79"/>
      <c r="C21" s="80"/>
      <c r="D21" s="81">
        <f t="shared" si="2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3"/>
        <v>0</v>
      </c>
      <c r="M21" s="83">
        <f>IF(ISERROR(VLOOKUP('Zahtevek ostali poklici'!$B21,Šifranti!$B$2:$F$51,5,FALSE)),0,VLOOKUP('Zahtevek ostali poklici'!$B21,Šifranti!$B$2:$F$51,5,FALSE))</f>
        <v>0</v>
      </c>
      <c r="N21" s="84"/>
      <c r="O21" s="83">
        <f t="shared" si="4"/>
        <v>0</v>
      </c>
      <c r="P21" s="85">
        <f t="shared" si="5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11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1"/>
        <v>0</v>
      </c>
      <c r="BB21" s="29"/>
    </row>
    <row r="22" spans="1:54" ht="12.75">
      <c r="A22" s="79"/>
      <c r="B22" s="79"/>
      <c r="C22" s="80"/>
      <c r="D22" s="81">
        <f t="shared" si="2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3"/>
        <v>0</v>
      </c>
      <c r="M22" s="83">
        <f>IF(ISERROR(VLOOKUP('Zahtevek ostali poklici'!$B22,Šifranti!$B$2:$F$51,5,FALSE)),0,VLOOKUP('Zahtevek ostali poklici'!$B22,Šifranti!$B$2:$F$51,5,FALSE))</f>
        <v>0</v>
      </c>
      <c r="N22" s="84"/>
      <c r="O22" s="83">
        <f t="shared" si="4"/>
        <v>0</v>
      </c>
      <c r="P22" s="85">
        <f t="shared" si="5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11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1"/>
        <v>0</v>
      </c>
      <c r="BB22" s="29"/>
    </row>
    <row r="23" spans="1:54" ht="12.75">
      <c r="A23" s="79"/>
      <c r="B23" s="79"/>
      <c r="C23" s="80"/>
      <c r="D23" s="81">
        <f t="shared" si="2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3"/>
        <v>0</v>
      </c>
      <c r="M23" s="83">
        <f>IF(ISERROR(VLOOKUP('Zahtevek ostali poklici'!$B23,Šifranti!$B$2:$F$51,5,FALSE)),0,VLOOKUP('Zahtevek ostali poklici'!$B23,Šifranti!$B$2:$F$51,5,FALSE))</f>
        <v>0</v>
      </c>
      <c r="N23" s="84"/>
      <c r="O23" s="83">
        <f t="shared" si="4"/>
        <v>0</v>
      </c>
      <c r="P23" s="85">
        <f t="shared" si="5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11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1"/>
        <v>0</v>
      </c>
      <c r="BB23" s="29"/>
    </row>
    <row r="24" spans="1:54" ht="12.75">
      <c r="A24" s="79"/>
      <c r="B24" s="79"/>
      <c r="C24" s="80"/>
      <c r="D24" s="81">
        <f t="shared" si="2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3"/>
        <v>0</v>
      </c>
      <c r="M24" s="83">
        <f>IF(ISERROR(VLOOKUP('Zahtevek ostali poklici'!$B24,Šifranti!$B$2:$F$51,5,FALSE)),0,VLOOKUP('Zahtevek ostali poklici'!$B24,Šifranti!$B$2:$F$51,5,FALSE))</f>
        <v>0</v>
      </c>
      <c r="N24" s="84"/>
      <c r="O24" s="83">
        <f t="shared" si="4"/>
        <v>0</v>
      </c>
      <c r="P24" s="85">
        <f t="shared" si="5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11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1"/>
        <v>0</v>
      </c>
      <c r="BB24" s="29"/>
    </row>
    <row r="25" spans="1:54" ht="12.75">
      <c r="A25" s="79"/>
      <c r="B25" s="79"/>
      <c r="C25" s="80"/>
      <c r="D25" s="81">
        <f t="shared" si="2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3"/>
        <v>0</v>
      </c>
      <c r="M25" s="83">
        <f>IF(ISERROR(VLOOKUP('Zahtevek ostali poklici'!$B25,Šifranti!$B$2:$F$51,5,FALSE)),0,VLOOKUP('Zahtevek ostali poklici'!$B25,Šifranti!$B$2:$F$51,5,FALSE))</f>
        <v>0</v>
      </c>
      <c r="N25" s="84"/>
      <c r="O25" s="83">
        <f t="shared" si="4"/>
        <v>0</v>
      </c>
      <c r="P25" s="85">
        <f t="shared" si="5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11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1"/>
        <v>0</v>
      </c>
      <c r="BB25" s="29"/>
    </row>
    <row r="26" spans="1:54" ht="12.75">
      <c r="A26" s="79"/>
      <c r="B26" s="79"/>
      <c r="C26" s="80"/>
      <c r="D26" s="81">
        <f t="shared" si="2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3"/>
        <v>0</v>
      </c>
      <c r="M26" s="83">
        <f>IF(ISERROR(VLOOKUP('Zahtevek ostali poklici'!$B26,Šifranti!$B$2:$F$51,5,FALSE)),0,VLOOKUP('Zahtevek ostali poklici'!$B26,Šifranti!$B$2:$F$51,5,FALSE))</f>
        <v>0</v>
      </c>
      <c r="N26" s="84"/>
      <c r="O26" s="83">
        <f t="shared" si="4"/>
        <v>0</v>
      </c>
      <c r="P26" s="85">
        <f t="shared" si="5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11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1"/>
        <v>0</v>
      </c>
      <c r="BB26" s="29"/>
    </row>
    <row r="27" spans="1:54" ht="12.75">
      <c r="A27" s="79"/>
      <c r="B27" s="79"/>
      <c r="C27" s="80"/>
      <c r="D27" s="81">
        <f t="shared" si="2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3"/>
        <v>0</v>
      </c>
      <c r="M27" s="83">
        <f>IF(ISERROR(VLOOKUP('Zahtevek ostali poklici'!$B27,Šifranti!$B$2:$F$51,5,FALSE)),0,VLOOKUP('Zahtevek ostali poklici'!$B27,Šifranti!$B$2:$F$51,5,FALSE))</f>
        <v>0</v>
      </c>
      <c r="N27" s="84"/>
      <c r="O27" s="83">
        <f t="shared" si="4"/>
        <v>0</v>
      </c>
      <c r="P27" s="85">
        <f t="shared" si="5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11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1"/>
        <v>0</v>
      </c>
      <c r="BB27" s="29"/>
    </row>
    <row r="28" spans="1:54" ht="12.75">
      <c r="A28" s="79"/>
      <c r="B28" s="79"/>
      <c r="C28" s="80"/>
      <c r="D28" s="81">
        <f t="shared" si="2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3"/>
        <v>0</v>
      </c>
      <c r="M28" s="83">
        <f>IF(ISERROR(VLOOKUP('Zahtevek ostali poklici'!$B28,Šifranti!$B$2:$F$51,5,FALSE)),0,VLOOKUP('Zahtevek ostali poklici'!$B28,Šifranti!$B$2:$F$51,5,FALSE))</f>
        <v>0</v>
      </c>
      <c r="N28" s="84"/>
      <c r="O28" s="83">
        <f t="shared" si="4"/>
        <v>0</v>
      </c>
      <c r="P28" s="85">
        <f t="shared" si="5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11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1"/>
        <v>0</v>
      </c>
      <c r="BB28" s="29"/>
    </row>
    <row r="29" spans="1:54" ht="12.75">
      <c r="A29" s="79"/>
      <c r="B29" s="79"/>
      <c r="C29" s="80"/>
      <c r="D29" s="81">
        <f t="shared" si="2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3"/>
        <v>0</v>
      </c>
      <c r="M29" s="83">
        <f>IF(ISERROR(VLOOKUP('Zahtevek ostali poklici'!$B29,Šifranti!$B$2:$F$51,5,FALSE)),0,VLOOKUP('Zahtevek ostali poklici'!$B29,Šifranti!$B$2:$F$51,5,FALSE))</f>
        <v>0</v>
      </c>
      <c r="N29" s="84"/>
      <c r="O29" s="83">
        <f t="shared" si="4"/>
        <v>0</v>
      </c>
      <c r="P29" s="85">
        <f t="shared" si="5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11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1"/>
        <v>0</v>
      </c>
      <c r="BB29" s="29"/>
    </row>
    <row r="30" spans="1:54" ht="12.75">
      <c r="A30" s="79"/>
      <c r="B30" s="79"/>
      <c r="C30" s="80"/>
      <c r="D30" s="81">
        <f t="shared" si="2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3"/>
        <v>0</v>
      </c>
      <c r="M30" s="83">
        <f>IF(ISERROR(VLOOKUP('Zahtevek ostali poklici'!$B30,Šifranti!$B$2:$F$51,5,FALSE)),0,VLOOKUP('Zahtevek ostali poklici'!$B30,Šifranti!$B$2:$F$51,5,FALSE))</f>
        <v>0</v>
      </c>
      <c r="N30" s="84"/>
      <c r="O30" s="83">
        <f t="shared" si="4"/>
        <v>0</v>
      </c>
      <c r="P30" s="85">
        <f t="shared" si="5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11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1"/>
        <v>0</v>
      </c>
      <c r="BB30" s="29"/>
    </row>
    <row r="31" spans="1:54" ht="12.75">
      <c r="A31" s="79"/>
      <c r="B31" s="79"/>
      <c r="C31" s="80"/>
      <c r="D31" s="81">
        <f t="shared" si="2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3"/>
        <v>0</v>
      </c>
      <c r="M31" s="83">
        <f>IF(ISERROR(VLOOKUP('Zahtevek ostali poklici'!$B31,Šifranti!$B$2:$F$51,5,FALSE)),0,VLOOKUP('Zahtevek ostali poklici'!$B31,Šifranti!$B$2:$F$51,5,FALSE))</f>
        <v>0</v>
      </c>
      <c r="N31" s="84"/>
      <c r="O31" s="83">
        <f t="shared" si="4"/>
        <v>0</v>
      </c>
      <c r="P31" s="85">
        <f t="shared" si="5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11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1"/>
        <v>0</v>
      </c>
      <c r="BB31" s="29"/>
    </row>
    <row r="32" spans="1:54" ht="12.75">
      <c r="A32" s="79"/>
      <c r="B32" s="79"/>
      <c r="C32" s="80"/>
      <c r="D32" s="81">
        <f t="shared" si="2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3"/>
        <v>0</v>
      </c>
      <c r="M32" s="83">
        <f>IF(ISERROR(VLOOKUP('Zahtevek ostali poklici'!$B32,Šifranti!$B$2:$F$51,5,FALSE)),0,VLOOKUP('Zahtevek ostali poklici'!$B32,Šifranti!$B$2:$F$51,5,FALSE))</f>
        <v>0</v>
      </c>
      <c r="N32" s="84"/>
      <c r="O32" s="83">
        <f t="shared" si="4"/>
        <v>0</v>
      </c>
      <c r="P32" s="85">
        <f t="shared" si="5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11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1"/>
        <v>0</v>
      </c>
      <c r="BB32" s="29"/>
    </row>
    <row r="33" spans="1:54" ht="12.75">
      <c r="A33" s="79"/>
      <c r="B33" s="79"/>
      <c r="C33" s="80"/>
      <c r="D33" s="81">
        <f t="shared" si="2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3"/>
        <v>0</v>
      </c>
      <c r="M33" s="83">
        <f>IF(ISERROR(VLOOKUP('Zahtevek ostali poklici'!$B33,Šifranti!$B$2:$F$51,5,FALSE)),0,VLOOKUP('Zahtevek ostali poklici'!$B33,Šifranti!$B$2:$F$51,5,FALSE))</f>
        <v>0</v>
      </c>
      <c r="N33" s="84"/>
      <c r="O33" s="83">
        <f t="shared" si="4"/>
        <v>0</v>
      </c>
      <c r="P33" s="85">
        <f t="shared" si="5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11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1"/>
        <v>0</v>
      </c>
      <c r="BB33" s="29"/>
    </row>
    <row r="34" spans="1:54" ht="12.75">
      <c r="A34" s="79"/>
      <c r="B34" s="79"/>
      <c r="C34" s="80"/>
      <c r="D34" s="81">
        <f t="shared" si="2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3"/>
        <v>0</v>
      </c>
      <c r="M34" s="83">
        <f>IF(ISERROR(VLOOKUP('Zahtevek ostali poklici'!$B34,Šifranti!$B$2:$F$51,5,FALSE)),0,VLOOKUP('Zahtevek ostali poklici'!$B34,Šifranti!$B$2:$F$51,5,FALSE))</f>
        <v>0</v>
      </c>
      <c r="N34" s="84"/>
      <c r="O34" s="83">
        <f t="shared" si="4"/>
        <v>0</v>
      </c>
      <c r="P34" s="85">
        <f t="shared" si="5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11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1"/>
        <v>0</v>
      </c>
      <c r="BB34" s="29"/>
    </row>
    <row r="35" spans="1:54" ht="12.75">
      <c r="A35" s="79"/>
      <c r="B35" s="79"/>
      <c r="C35" s="80"/>
      <c r="D35" s="81">
        <f t="shared" si="2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3"/>
        <v>0</v>
      </c>
      <c r="M35" s="83">
        <f>IF(ISERROR(VLOOKUP('Zahtevek ostali poklici'!$B35,Šifranti!$B$2:$F$51,5,FALSE)),0,VLOOKUP('Zahtevek ostali poklici'!$B35,Šifranti!$B$2:$F$51,5,FALSE))</f>
        <v>0</v>
      </c>
      <c r="N35" s="84"/>
      <c r="O35" s="83">
        <f t="shared" si="4"/>
        <v>0</v>
      </c>
      <c r="P35" s="85">
        <f t="shared" si="5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11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1"/>
        <v>0</v>
      </c>
      <c r="BB35" s="29"/>
    </row>
    <row r="36" spans="1:54" ht="12.75">
      <c r="A36" s="79"/>
      <c r="B36" s="79"/>
      <c r="C36" s="80"/>
      <c r="D36" s="81">
        <f t="shared" si="2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3"/>
        <v>0</v>
      </c>
      <c r="M36" s="83">
        <f>IF(ISERROR(VLOOKUP('Zahtevek ostali poklici'!$B36,Šifranti!$B$2:$F$51,5,FALSE)),0,VLOOKUP('Zahtevek ostali poklici'!$B36,Šifranti!$B$2:$F$51,5,FALSE))</f>
        <v>0</v>
      </c>
      <c r="N36" s="84"/>
      <c r="O36" s="83">
        <f t="shared" si="4"/>
        <v>0</v>
      </c>
      <c r="P36" s="85">
        <f t="shared" si="5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11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1"/>
        <v>0</v>
      </c>
      <c r="BB36" s="29"/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>SUM(AO7:AO36)</f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5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4"/>
      <c r="BC39" s="100"/>
    </row>
    <row r="40" spans="1:55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4"/>
      <c r="BC40" s="100"/>
    </row>
    <row r="41" spans="1:55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4"/>
      <c r="BC41" s="100"/>
    </row>
    <row r="42" spans="1:55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4"/>
      <c r="BC42" s="100"/>
    </row>
    <row r="43" spans="1:55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4"/>
      <c r="BC43" s="100"/>
    </row>
    <row r="44" spans="1:55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4"/>
      <c r="BC44" s="100"/>
    </row>
    <row r="45" spans="1:55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4"/>
      <c r="BC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5511811023623" right="0.4330708661417323" top="0.984251968503937" bottom="0.7086614173228347" header="0.5118110236220472" footer="0.1968503937007874"/>
  <pageSetup fitToWidth="6" horizontalDpi="600" verticalDpi="600" orientation="landscape" paperSize="9" scale="75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7" sqref="A7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102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1" t="s">
        <v>26</v>
      </c>
      <c r="H3" s="161"/>
      <c r="I3" s="162" t="s">
        <v>27</v>
      </c>
      <c r="J3" s="162"/>
      <c r="K3" s="46" t="s">
        <v>28</v>
      </c>
      <c r="L3" s="47" t="s">
        <v>29</v>
      </c>
      <c r="M3" s="158" t="s">
        <v>176</v>
      </c>
      <c r="N3" s="15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60"/>
      <c r="AC3" s="160"/>
      <c r="AD3" s="16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174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60" t="s">
        <v>52</v>
      </c>
      <c r="AA4" s="160"/>
      <c r="AB4" s="160" t="s">
        <v>53</v>
      </c>
      <c r="AC4" s="160"/>
      <c r="AD4" s="160"/>
      <c r="AE4" s="160" t="s">
        <v>54</v>
      </c>
      <c r="AF4" s="160"/>
      <c r="AG4" s="160" t="s">
        <v>55</v>
      </c>
      <c r="AH4" s="160"/>
      <c r="AI4" s="160" t="s">
        <v>56</v>
      </c>
      <c r="AJ4" s="160"/>
      <c r="AK4" s="160" t="s">
        <v>57</v>
      </c>
      <c r="AL4" s="160"/>
      <c r="AM4" s="160" t="s">
        <v>58</v>
      </c>
      <c r="AN4" s="160"/>
      <c r="AO4" s="16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175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89">
        <f aca="true" t="shared" si="0" ref="B7:B36">IF(LEN(TRIM(A7))&gt;0,"E017022   ZOBOZDRAVNIK","")</f>
      </c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1" ref="K7:K36">L7+O7+AV7+AW7</f>
        <v>0</v>
      </c>
      <c r="L7" s="83">
        <f aca="true" t="shared" si="2" ref="L7:L36">M7*N7/174</f>
        <v>0</v>
      </c>
      <c r="M7" s="83">
        <f>IF(LEN(TRIM(A7))&gt;0,Šifranti!$F$54,0)</f>
        <v>0</v>
      </c>
      <c r="N7" s="84"/>
      <c r="O7" s="83">
        <f>R7+T7+W7</f>
        <v>0</v>
      </c>
      <c r="P7" s="85">
        <f aca="true" t="shared" si="3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4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89">
        <f t="shared" si="0"/>
      </c>
      <c r="C8" s="80"/>
      <c r="D8" s="81">
        <f aca="true" t="shared" si="5" ref="D8:D36">BA8</f>
        <v>0</v>
      </c>
      <c r="E8" s="82"/>
      <c r="F8" s="82"/>
      <c r="G8" s="80"/>
      <c r="H8" s="80"/>
      <c r="I8" s="80"/>
      <c r="J8" s="80"/>
      <c r="K8" s="83">
        <f t="shared" si="1"/>
        <v>0</v>
      </c>
      <c r="L8" s="83">
        <f t="shared" si="2"/>
        <v>0</v>
      </c>
      <c r="M8" s="83">
        <f>IF(LEN(TRIM(A8))&gt;0,Šifranti!$F$54,0)</f>
        <v>0</v>
      </c>
      <c r="N8" s="84"/>
      <c r="O8" s="83">
        <f aca="true" t="shared" si="6" ref="O8:O36">R8+T8+W8</f>
        <v>0</v>
      </c>
      <c r="P8" s="85">
        <f t="shared" si="3"/>
        <v>0</v>
      </c>
      <c r="Q8" s="86"/>
      <c r="R8" s="83">
        <f aca="true" t="shared" si="7" ref="R8:R36">Q8*S8/174</f>
        <v>0</v>
      </c>
      <c r="S8" s="84"/>
      <c r="T8" s="83">
        <f aca="true" t="shared" si="8" ref="T8:T36">Q8*U8*V8/174</f>
        <v>0</v>
      </c>
      <c r="U8" s="87"/>
      <c r="V8" s="84"/>
      <c r="W8" s="83">
        <f aca="true" t="shared" si="9" ref="W8:W36">Q8*X8/174</f>
        <v>0</v>
      </c>
      <c r="X8" s="84"/>
      <c r="Y8" s="83">
        <f aca="true" t="shared" si="10" ref="Y8:Y36">Z8+AD8+AE8+AG8+AI8+AK8+AM8</f>
        <v>0</v>
      </c>
      <c r="Z8" s="83">
        <f aca="true" t="shared" si="11" ref="Z8:Z36">L8*AA8/100</f>
        <v>0</v>
      </c>
      <c r="AA8" s="79"/>
      <c r="AB8" s="86"/>
      <c r="AC8" s="84">
        <v>0</v>
      </c>
      <c r="AD8" s="83">
        <f t="shared" si="4"/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aca="true" t="shared" si="21" ref="BA8:BA36">AX8+AZ8</f>
        <v>0</v>
      </c>
    </row>
    <row r="9" spans="1:53" ht="12.75">
      <c r="A9" s="79"/>
      <c r="B9" s="89">
        <f t="shared" si="0"/>
      </c>
      <c r="C9" s="80"/>
      <c r="D9" s="81">
        <f t="shared" si="5"/>
        <v>0</v>
      </c>
      <c r="E9" s="82"/>
      <c r="F9" s="82"/>
      <c r="G9" s="80"/>
      <c r="H9" s="80"/>
      <c r="I9" s="80"/>
      <c r="J9" s="80"/>
      <c r="K9" s="83">
        <f t="shared" si="1"/>
        <v>0</v>
      </c>
      <c r="L9" s="83">
        <f t="shared" si="2"/>
        <v>0</v>
      </c>
      <c r="M9" s="83">
        <f>IF(LEN(TRIM(A9))&gt;0,Šifranti!$F$54,0)</f>
        <v>0</v>
      </c>
      <c r="N9" s="84"/>
      <c r="O9" s="83">
        <f t="shared" si="6"/>
        <v>0</v>
      </c>
      <c r="P9" s="85">
        <f t="shared" si="3"/>
        <v>0</v>
      </c>
      <c r="Q9" s="86"/>
      <c r="R9" s="83">
        <f t="shared" si="7"/>
        <v>0</v>
      </c>
      <c r="S9" s="84"/>
      <c r="T9" s="83">
        <f t="shared" si="8"/>
        <v>0</v>
      </c>
      <c r="U9" s="87"/>
      <c r="V9" s="84"/>
      <c r="W9" s="83">
        <f t="shared" si="9"/>
        <v>0</v>
      </c>
      <c r="X9" s="84"/>
      <c r="Y9" s="83">
        <f t="shared" si="10"/>
        <v>0</v>
      </c>
      <c r="Z9" s="83">
        <f t="shared" si="11"/>
        <v>0</v>
      </c>
      <c r="AA9" s="79"/>
      <c r="AB9" s="86"/>
      <c r="AC9" s="84">
        <v>0</v>
      </c>
      <c r="AD9" s="83">
        <f t="shared" si="4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21"/>
        <v>0</v>
      </c>
    </row>
    <row r="10" spans="1:53" ht="12.75">
      <c r="A10" s="79"/>
      <c r="B10" s="89">
        <f t="shared" si="0"/>
      </c>
      <c r="C10" s="80"/>
      <c r="D10" s="81">
        <f t="shared" si="5"/>
        <v>0</v>
      </c>
      <c r="E10" s="82"/>
      <c r="F10" s="82"/>
      <c r="G10" s="80"/>
      <c r="H10" s="80"/>
      <c r="I10" s="80"/>
      <c r="J10" s="80"/>
      <c r="K10" s="83">
        <f t="shared" si="1"/>
        <v>0</v>
      </c>
      <c r="L10" s="83">
        <f t="shared" si="2"/>
        <v>0</v>
      </c>
      <c r="M10" s="83">
        <f>IF(LEN(TRIM(A10))&gt;0,Šifranti!$F$54,0)</f>
        <v>0</v>
      </c>
      <c r="N10" s="84"/>
      <c r="O10" s="83">
        <f t="shared" si="6"/>
        <v>0</v>
      </c>
      <c r="P10" s="85">
        <f t="shared" si="3"/>
        <v>0</v>
      </c>
      <c r="Q10" s="86"/>
      <c r="R10" s="83">
        <f t="shared" si="7"/>
        <v>0</v>
      </c>
      <c r="S10" s="84"/>
      <c r="T10" s="83">
        <f t="shared" si="8"/>
        <v>0</v>
      </c>
      <c r="U10" s="87"/>
      <c r="V10" s="84"/>
      <c r="W10" s="83">
        <f t="shared" si="9"/>
        <v>0</v>
      </c>
      <c r="X10" s="84"/>
      <c r="Y10" s="83">
        <f t="shared" si="10"/>
        <v>0</v>
      </c>
      <c r="Z10" s="83">
        <f t="shared" si="11"/>
        <v>0</v>
      </c>
      <c r="AA10" s="79"/>
      <c r="AB10" s="86"/>
      <c r="AC10" s="84">
        <v>0</v>
      </c>
      <c r="AD10" s="83">
        <f t="shared" si="4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21"/>
        <v>0</v>
      </c>
    </row>
    <row r="11" spans="1:53" ht="12.75">
      <c r="A11" s="79"/>
      <c r="B11" s="89">
        <f t="shared" si="0"/>
      </c>
      <c r="C11" s="80"/>
      <c r="D11" s="81">
        <f t="shared" si="5"/>
        <v>0</v>
      </c>
      <c r="E11" s="82"/>
      <c r="F11" s="82"/>
      <c r="G11" s="80"/>
      <c r="H11" s="80"/>
      <c r="I11" s="80"/>
      <c r="J11" s="80"/>
      <c r="K11" s="83">
        <f t="shared" si="1"/>
        <v>0</v>
      </c>
      <c r="L11" s="83">
        <f t="shared" si="2"/>
        <v>0</v>
      </c>
      <c r="M11" s="83">
        <f>IF(LEN(TRIM(A11))&gt;0,Šifranti!$F$54,0)</f>
        <v>0</v>
      </c>
      <c r="N11" s="84"/>
      <c r="O11" s="83">
        <f t="shared" si="6"/>
        <v>0</v>
      </c>
      <c r="P11" s="85">
        <f t="shared" si="3"/>
        <v>0</v>
      </c>
      <c r="Q11" s="86"/>
      <c r="R11" s="83">
        <f t="shared" si="7"/>
        <v>0</v>
      </c>
      <c r="S11" s="84"/>
      <c r="T11" s="83">
        <f t="shared" si="8"/>
        <v>0</v>
      </c>
      <c r="U11" s="87"/>
      <c r="V11" s="84"/>
      <c r="W11" s="83">
        <f t="shared" si="9"/>
        <v>0</v>
      </c>
      <c r="X11" s="84"/>
      <c r="Y11" s="83">
        <f t="shared" si="10"/>
        <v>0</v>
      </c>
      <c r="Z11" s="83">
        <f t="shared" si="11"/>
        <v>0</v>
      </c>
      <c r="AA11" s="79"/>
      <c r="AB11" s="86"/>
      <c r="AC11" s="84">
        <v>0</v>
      </c>
      <c r="AD11" s="83">
        <f t="shared" si="4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21"/>
        <v>0</v>
      </c>
    </row>
    <row r="12" spans="1:53" ht="12.75">
      <c r="A12" s="79"/>
      <c r="B12" s="89">
        <f t="shared" si="0"/>
      </c>
      <c r="C12" s="80"/>
      <c r="D12" s="81">
        <f t="shared" si="5"/>
        <v>0</v>
      </c>
      <c r="E12" s="82"/>
      <c r="F12" s="82"/>
      <c r="G12" s="80"/>
      <c r="H12" s="80"/>
      <c r="I12" s="80"/>
      <c r="J12" s="80"/>
      <c r="K12" s="83">
        <f t="shared" si="1"/>
        <v>0</v>
      </c>
      <c r="L12" s="83">
        <f t="shared" si="2"/>
        <v>0</v>
      </c>
      <c r="M12" s="83">
        <f>IF(LEN(TRIM(A12))&gt;0,Šifranti!$F$54,0)</f>
        <v>0</v>
      </c>
      <c r="N12" s="84"/>
      <c r="O12" s="83">
        <f t="shared" si="6"/>
        <v>0</v>
      </c>
      <c r="P12" s="85">
        <f t="shared" si="3"/>
        <v>0</v>
      </c>
      <c r="Q12" s="86"/>
      <c r="R12" s="83">
        <f t="shared" si="7"/>
        <v>0</v>
      </c>
      <c r="S12" s="84"/>
      <c r="T12" s="83">
        <f t="shared" si="8"/>
        <v>0</v>
      </c>
      <c r="U12" s="87"/>
      <c r="V12" s="84"/>
      <c r="W12" s="83">
        <f t="shared" si="9"/>
        <v>0</v>
      </c>
      <c r="X12" s="84"/>
      <c r="Y12" s="83">
        <f t="shared" si="10"/>
        <v>0</v>
      </c>
      <c r="Z12" s="83">
        <f t="shared" si="11"/>
        <v>0</v>
      </c>
      <c r="AA12" s="79"/>
      <c r="AB12" s="86"/>
      <c r="AC12" s="84">
        <v>0</v>
      </c>
      <c r="AD12" s="83">
        <f t="shared" si="4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21"/>
        <v>0</v>
      </c>
    </row>
    <row r="13" spans="1:53" ht="12.75">
      <c r="A13" s="79"/>
      <c r="B13" s="89">
        <f t="shared" si="0"/>
      </c>
      <c r="C13" s="80"/>
      <c r="D13" s="81">
        <f t="shared" si="5"/>
        <v>0</v>
      </c>
      <c r="E13" s="82"/>
      <c r="F13" s="82"/>
      <c r="G13" s="80"/>
      <c r="H13" s="80"/>
      <c r="I13" s="80"/>
      <c r="J13" s="80"/>
      <c r="K13" s="83">
        <f t="shared" si="1"/>
        <v>0</v>
      </c>
      <c r="L13" s="83">
        <f t="shared" si="2"/>
        <v>0</v>
      </c>
      <c r="M13" s="83">
        <f>IF(LEN(TRIM(A13))&gt;0,Šifranti!$F$54,0)</f>
        <v>0</v>
      </c>
      <c r="N13" s="84"/>
      <c r="O13" s="83">
        <f t="shared" si="6"/>
        <v>0</v>
      </c>
      <c r="P13" s="85">
        <f t="shared" si="3"/>
        <v>0</v>
      </c>
      <c r="Q13" s="86"/>
      <c r="R13" s="83">
        <f t="shared" si="7"/>
        <v>0</v>
      </c>
      <c r="S13" s="84"/>
      <c r="T13" s="83">
        <f t="shared" si="8"/>
        <v>0</v>
      </c>
      <c r="U13" s="87"/>
      <c r="V13" s="84"/>
      <c r="W13" s="83">
        <f t="shared" si="9"/>
        <v>0</v>
      </c>
      <c r="X13" s="84"/>
      <c r="Y13" s="83">
        <f t="shared" si="10"/>
        <v>0</v>
      </c>
      <c r="Z13" s="83">
        <f t="shared" si="11"/>
        <v>0</v>
      </c>
      <c r="AA13" s="79"/>
      <c r="AB13" s="86"/>
      <c r="AC13" s="84">
        <v>0</v>
      </c>
      <c r="AD13" s="83">
        <f t="shared" si="4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21"/>
        <v>0</v>
      </c>
    </row>
    <row r="14" spans="1:53" ht="12.75">
      <c r="A14" s="79"/>
      <c r="B14" s="89">
        <f t="shared" si="0"/>
      </c>
      <c r="C14" s="80"/>
      <c r="D14" s="81">
        <f t="shared" si="5"/>
        <v>0</v>
      </c>
      <c r="E14" s="82"/>
      <c r="F14" s="82"/>
      <c r="G14" s="80"/>
      <c r="H14" s="80"/>
      <c r="I14" s="80"/>
      <c r="J14" s="80"/>
      <c r="K14" s="83">
        <f t="shared" si="1"/>
        <v>0</v>
      </c>
      <c r="L14" s="83">
        <f t="shared" si="2"/>
        <v>0</v>
      </c>
      <c r="M14" s="83">
        <f>IF(LEN(TRIM(A14))&gt;0,Šifranti!$F$54,0)</f>
        <v>0</v>
      </c>
      <c r="N14" s="84"/>
      <c r="O14" s="83">
        <f t="shared" si="6"/>
        <v>0</v>
      </c>
      <c r="P14" s="85">
        <f t="shared" si="3"/>
        <v>0</v>
      </c>
      <c r="Q14" s="86"/>
      <c r="R14" s="83">
        <f t="shared" si="7"/>
        <v>0</v>
      </c>
      <c r="S14" s="84"/>
      <c r="T14" s="83">
        <f t="shared" si="8"/>
        <v>0</v>
      </c>
      <c r="U14" s="87"/>
      <c r="V14" s="84"/>
      <c r="W14" s="83">
        <f t="shared" si="9"/>
        <v>0</v>
      </c>
      <c r="X14" s="84"/>
      <c r="Y14" s="83">
        <f t="shared" si="10"/>
        <v>0</v>
      </c>
      <c r="Z14" s="83">
        <f t="shared" si="11"/>
        <v>0</v>
      </c>
      <c r="AA14" s="79"/>
      <c r="AB14" s="86"/>
      <c r="AC14" s="84">
        <v>0</v>
      </c>
      <c r="AD14" s="83">
        <f t="shared" si="4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21"/>
        <v>0</v>
      </c>
    </row>
    <row r="15" spans="1:53" ht="12.75">
      <c r="A15" s="79"/>
      <c r="B15" s="89">
        <f t="shared" si="0"/>
      </c>
      <c r="C15" s="80"/>
      <c r="D15" s="81">
        <f t="shared" si="5"/>
        <v>0</v>
      </c>
      <c r="E15" s="82"/>
      <c r="F15" s="82"/>
      <c r="G15" s="80"/>
      <c r="H15" s="80"/>
      <c r="I15" s="80"/>
      <c r="J15" s="80"/>
      <c r="K15" s="83">
        <f t="shared" si="1"/>
        <v>0</v>
      </c>
      <c r="L15" s="83">
        <f t="shared" si="2"/>
        <v>0</v>
      </c>
      <c r="M15" s="83">
        <f>IF(LEN(TRIM(A15))&gt;0,Šifranti!$F$54,0)</f>
        <v>0</v>
      </c>
      <c r="N15" s="84"/>
      <c r="O15" s="83">
        <f t="shared" si="6"/>
        <v>0</v>
      </c>
      <c r="P15" s="85">
        <f t="shared" si="3"/>
        <v>0</v>
      </c>
      <c r="Q15" s="86"/>
      <c r="R15" s="83">
        <f t="shared" si="7"/>
        <v>0</v>
      </c>
      <c r="S15" s="84"/>
      <c r="T15" s="83">
        <f t="shared" si="8"/>
        <v>0</v>
      </c>
      <c r="U15" s="87"/>
      <c r="V15" s="84"/>
      <c r="W15" s="83">
        <f t="shared" si="9"/>
        <v>0</v>
      </c>
      <c r="X15" s="84"/>
      <c r="Y15" s="83">
        <f t="shared" si="10"/>
        <v>0</v>
      </c>
      <c r="Z15" s="83">
        <f t="shared" si="11"/>
        <v>0</v>
      </c>
      <c r="AA15" s="79"/>
      <c r="AB15" s="86"/>
      <c r="AC15" s="84">
        <v>0</v>
      </c>
      <c r="AD15" s="83">
        <f t="shared" si="4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21"/>
        <v>0</v>
      </c>
    </row>
    <row r="16" spans="1:53" ht="12.75">
      <c r="A16" s="79"/>
      <c r="B16" s="89">
        <f t="shared" si="0"/>
      </c>
      <c r="C16" s="80"/>
      <c r="D16" s="81">
        <f t="shared" si="5"/>
        <v>0</v>
      </c>
      <c r="E16" s="82"/>
      <c r="F16" s="82"/>
      <c r="G16" s="80"/>
      <c r="H16" s="80"/>
      <c r="I16" s="80"/>
      <c r="J16" s="80"/>
      <c r="K16" s="83">
        <f t="shared" si="1"/>
        <v>0</v>
      </c>
      <c r="L16" s="83">
        <f t="shared" si="2"/>
        <v>0</v>
      </c>
      <c r="M16" s="83">
        <f>IF(LEN(TRIM(A16))&gt;0,Šifranti!$F$54,0)</f>
        <v>0</v>
      </c>
      <c r="N16" s="84"/>
      <c r="O16" s="83">
        <f t="shared" si="6"/>
        <v>0</v>
      </c>
      <c r="P16" s="85">
        <f t="shared" si="3"/>
        <v>0</v>
      </c>
      <c r="Q16" s="86"/>
      <c r="R16" s="83">
        <f t="shared" si="7"/>
        <v>0</v>
      </c>
      <c r="S16" s="84"/>
      <c r="T16" s="83">
        <f t="shared" si="8"/>
        <v>0</v>
      </c>
      <c r="U16" s="87"/>
      <c r="V16" s="84"/>
      <c r="W16" s="83">
        <f t="shared" si="9"/>
        <v>0</v>
      </c>
      <c r="X16" s="84"/>
      <c r="Y16" s="83">
        <f t="shared" si="10"/>
        <v>0</v>
      </c>
      <c r="Z16" s="83">
        <f t="shared" si="11"/>
        <v>0</v>
      </c>
      <c r="AA16" s="79"/>
      <c r="AB16" s="86"/>
      <c r="AC16" s="84">
        <v>0</v>
      </c>
      <c r="AD16" s="83">
        <f t="shared" si="4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21"/>
        <v>0</v>
      </c>
    </row>
    <row r="17" spans="1:53" ht="12.75">
      <c r="A17" s="79"/>
      <c r="B17" s="89">
        <f t="shared" si="0"/>
      </c>
      <c r="C17" s="80"/>
      <c r="D17" s="81">
        <f t="shared" si="5"/>
        <v>0</v>
      </c>
      <c r="E17" s="82"/>
      <c r="F17" s="82"/>
      <c r="G17" s="80"/>
      <c r="H17" s="80"/>
      <c r="I17" s="80"/>
      <c r="J17" s="80"/>
      <c r="K17" s="83">
        <f t="shared" si="1"/>
        <v>0</v>
      </c>
      <c r="L17" s="83">
        <f t="shared" si="2"/>
        <v>0</v>
      </c>
      <c r="M17" s="83">
        <f>IF(LEN(TRIM(A17))&gt;0,Šifranti!$F$54,0)</f>
        <v>0</v>
      </c>
      <c r="N17" s="84"/>
      <c r="O17" s="83">
        <f t="shared" si="6"/>
        <v>0</v>
      </c>
      <c r="P17" s="85">
        <f t="shared" si="3"/>
        <v>0</v>
      </c>
      <c r="Q17" s="86"/>
      <c r="R17" s="83">
        <f t="shared" si="7"/>
        <v>0</v>
      </c>
      <c r="S17" s="84"/>
      <c r="T17" s="83">
        <f t="shared" si="8"/>
        <v>0</v>
      </c>
      <c r="U17" s="87"/>
      <c r="V17" s="84"/>
      <c r="W17" s="83">
        <f t="shared" si="9"/>
        <v>0</v>
      </c>
      <c r="X17" s="84"/>
      <c r="Y17" s="83">
        <f t="shared" si="10"/>
        <v>0</v>
      </c>
      <c r="Z17" s="83">
        <f t="shared" si="11"/>
        <v>0</v>
      </c>
      <c r="AA17" s="79"/>
      <c r="AB17" s="86"/>
      <c r="AC17" s="84">
        <v>0</v>
      </c>
      <c r="AD17" s="83">
        <f t="shared" si="4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21"/>
        <v>0</v>
      </c>
    </row>
    <row r="18" spans="1:53" ht="12.75">
      <c r="A18" s="79"/>
      <c r="B18" s="89">
        <f t="shared" si="0"/>
      </c>
      <c r="C18" s="80"/>
      <c r="D18" s="81">
        <f t="shared" si="5"/>
        <v>0</v>
      </c>
      <c r="E18" s="82"/>
      <c r="F18" s="82"/>
      <c r="G18" s="80"/>
      <c r="H18" s="80"/>
      <c r="I18" s="80"/>
      <c r="J18" s="80"/>
      <c r="K18" s="83">
        <f t="shared" si="1"/>
        <v>0</v>
      </c>
      <c r="L18" s="83">
        <f t="shared" si="2"/>
        <v>0</v>
      </c>
      <c r="M18" s="83">
        <f>IF(LEN(TRIM(A18))&gt;0,Šifranti!$F$54,0)</f>
        <v>0</v>
      </c>
      <c r="N18" s="84"/>
      <c r="O18" s="83">
        <f t="shared" si="6"/>
        <v>0</v>
      </c>
      <c r="P18" s="85">
        <f t="shared" si="3"/>
        <v>0</v>
      </c>
      <c r="Q18" s="86"/>
      <c r="R18" s="83">
        <f t="shared" si="7"/>
        <v>0</v>
      </c>
      <c r="S18" s="84"/>
      <c r="T18" s="83">
        <f t="shared" si="8"/>
        <v>0</v>
      </c>
      <c r="U18" s="87"/>
      <c r="V18" s="84"/>
      <c r="W18" s="83">
        <f t="shared" si="9"/>
        <v>0</v>
      </c>
      <c r="X18" s="84"/>
      <c r="Y18" s="83">
        <f t="shared" si="10"/>
        <v>0</v>
      </c>
      <c r="Z18" s="83">
        <f t="shared" si="11"/>
        <v>0</v>
      </c>
      <c r="AA18" s="79"/>
      <c r="AB18" s="86"/>
      <c r="AC18" s="84">
        <v>0</v>
      </c>
      <c r="AD18" s="83">
        <f t="shared" si="4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21"/>
        <v>0</v>
      </c>
    </row>
    <row r="19" spans="1:53" ht="12.75">
      <c r="A19" s="79"/>
      <c r="B19" s="89">
        <f t="shared" si="0"/>
      </c>
      <c r="C19" s="80"/>
      <c r="D19" s="81">
        <f t="shared" si="5"/>
        <v>0</v>
      </c>
      <c r="E19" s="82"/>
      <c r="F19" s="82"/>
      <c r="G19" s="80"/>
      <c r="H19" s="80"/>
      <c r="I19" s="80"/>
      <c r="J19" s="80"/>
      <c r="K19" s="83">
        <f t="shared" si="1"/>
        <v>0</v>
      </c>
      <c r="L19" s="83">
        <f t="shared" si="2"/>
        <v>0</v>
      </c>
      <c r="M19" s="83">
        <f>IF(LEN(TRIM(A19))&gt;0,Šifranti!$F$54,0)</f>
        <v>0</v>
      </c>
      <c r="N19" s="84"/>
      <c r="O19" s="83">
        <f t="shared" si="6"/>
        <v>0</v>
      </c>
      <c r="P19" s="85">
        <f t="shared" si="3"/>
        <v>0</v>
      </c>
      <c r="Q19" s="86"/>
      <c r="R19" s="83">
        <f t="shared" si="7"/>
        <v>0</v>
      </c>
      <c r="S19" s="84"/>
      <c r="T19" s="83">
        <f t="shared" si="8"/>
        <v>0</v>
      </c>
      <c r="U19" s="87"/>
      <c r="V19" s="84"/>
      <c r="W19" s="83">
        <f t="shared" si="9"/>
        <v>0</v>
      </c>
      <c r="X19" s="84"/>
      <c r="Y19" s="83">
        <f t="shared" si="10"/>
        <v>0</v>
      </c>
      <c r="Z19" s="83">
        <f t="shared" si="11"/>
        <v>0</v>
      </c>
      <c r="AA19" s="79"/>
      <c r="AB19" s="86"/>
      <c r="AC19" s="84">
        <v>0</v>
      </c>
      <c r="AD19" s="83">
        <f t="shared" si="4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21"/>
        <v>0</v>
      </c>
    </row>
    <row r="20" spans="1:53" ht="12.75">
      <c r="A20" s="79"/>
      <c r="B20" s="89">
        <f t="shared" si="0"/>
      </c>
      <c r="C20" s="80"/>
      <c r="D20" s="81">
        <f t="shared" si="5"/>
        <v>0</v>
      </c>
      <c r="E20" s="82"/>
      <c r="F20" s="82"/>
      <c r="G20" s="80"/>
      <c r="H20" s="80"/>
      <c r="I20" s="80"/>
      <c r="J20" s="80"/>
      <c r="K20" s="83">
        <f t="shared" si="1"/>
        <v>0</v>
      </c>
      <c r="L20" s="83">
        <f t="shared" si="2"/>
        <v>0</v>
      </c>
      <c r="M20" s="83">
        <f>IF(LEN(TRIM(A20))&gt;0,Šifranti!$F$54,0)</f>
        <v>0</v>
      </c>
      <c r="N20" s="84"/>
      <c r="O20" s="83">
        <f t="shared" si="6"/>
        <v>0</v>
      </c>
      <c r="P20" s="85">
        <f t="shared" si="3"/>
        <v>0</v>
      </c>
      <c r="Q20" s="86"/>
      <c r="R20" s="83">
        <f t="shared" si="7"/>
        <v>0</v>
      </c>
      <c r="S20" s="84"/>
      <c r="T20" s="83">
        <f t="shared" si="8"/>
        <v>0</v>
      </c>
      <c r="U20" s="87"/>
      <c r="V20" s="84"/>
      <c r="W20" s="83">
        <f t="shared" si="9"/>
        <v>0</v>
      </c>
      <c r="X20" s="84"/>
      <c r="Y20" s="83">
        <f t="shared" si="10"/>
        <v>0</v>
      </c>
      <c r="Z20" s="83">
        <f t="shared" si="11"/>
        <v>0</v>
      </c>
      <c r="AA20" s="79"/>
      <c r="AB20" s="86"/>
      <c r="AC20" s="84">
        <v>0</v>
      </c>
      <c r="AD20" s="83">
        <f t="shared" si="4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21"/>
        <v>0</v>
      </c>
    </row>
    <row r="21" spans="1:53" ht="12.75">
      <c r="A21" s="79"/>
      <c r="B21" s="89">
        <f t="shared" si="0"/>
      </c>
      <c r="C21" s="80"/>
      <c r="D21" s="81">
        <f t="shared" si="5"/>
        <v>0</v>
      </c>
      <c r="E21" s="82"/>
      <c r="F21" s="82"/>
      <c r="G21" s="80"/>
      <c r="H21" s="80"/>
      <c r="I21" s="80"/>
      <c r="J21" s="80"/>
      <c r="K21" s="83">
        <f t="shared" si="1"/>
        <v>0</v>
      </c>
      <c r="L21" s="83">
        <f t="shared" si="2"/>
        <v>0</v>
      </c>
      <c r="M21" s="83">
        <f>IF(LEN(TRIM(A21))&gt;0,Šifranti!$F$54,0)</f>
        <v>0</v>
      </c>
      <c r="N21" s="84"/>
      <c r="O21" s="83">
        <f t="shared" si="6"/>
        <v>0</v>
      </c>
      <c r="P21" s="85">
        <f t="shared" si="3"/>
        <v>0</v>
      </c>
      <c r="Q21" s="86"/>
      <c r="R21" s="83">
        <f t="shared" si="7"/>
        <v>0</v>
      </c>
      <c r="S21" s="84"/>
      <c r="T21" s="83">
        <f t="shared" si="8"/>
        <v>0</v>
      </c>
      <c r="U21" s="87"/>
      <c r="V21" s="84"/>
      <c r="W21" s="83">
        <f t="shared" si="9"/>
        <v>0</v>
      </c>
      <c r="X21" s="84"/>
      <c r="Y21" s="83">
        <f t="shared" si="10"/>
        <v>0</v>
      </c>
      <c r="Z21" s="83">
        <f t="shared" si="11"/>
        <v>0</v>
      </c>
      <c r="AA21" s="79"/>
      <c r="AB21" s="86"/>
      <c r="AC21" s="84">
        <v>0</v>
      </c>
      <c r="AD21" s="83">
        <f t="shared" si="4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21"/>
        <v>0</v>
      </c>
    </row>
    <row r="22" spans="1:53" ht="12.75">
      <c r="A22" s="79"/>
      <c r="B22" s="89">
        <f t="shared" si="0"/>
      </c>
      <c r="C22" s="80"/>
      <c r="D22" s="81">
        <f t="shared" si="5"/>
        <v>0</v>
      </c>
      <c r="E22" s="82"/>
      <c r="F22" s="82"/>
      <c r="G22" s="80"/>
      <c r="H22" s="80"/>
      <c r="I22" s="80"/>
      <c r="J22" s="80"/>
      <c r="K22" s="83">
        <f t="shared" si="1"/>
        <v>0</v>
      </c>
      <c r="L22" s="83">
        <f t="shared" si="2"/>
        <v>0</v>
      </c>
      <c r="M22" s="83">
        <f>IF(LEN(TRIM(A22))&gt;0,Šifranti!$F$54,0)</f>
        <v>0</v>
      </c>
      <c r="N22" s="84"/>
      <c r="O22" s="83">
        <f t="shared" si="6"/>
        <v>0</v>
      </c>
      <c r="P22" s="85">
        <f t="shared" si="3"/>
        <v>0</v>
      </c>
      <c r="Q22" s="86"/>
      <c r="R22" s="83">
        <f t="shared" si="7"/>
        <v>0</v>
      </c>
      <c r="S22" s="84"/>
      <c r="T22" s="83">
        <f t="shared" si="8"/>
        <v>0</v>
      </c>
      <c r="U22" s="87"/>
      <c r="V22" s="84"/>
      <c r="W22" s="83">
        <f t="shared" si="9"/>
        <v>0</v>
      </c>
      <c r="X22" s="84"/>
      <c r="Y22" s="83">
        <f t="shared" si="10"/>
        <v>0</v>
      </c>
      <c r="Z22" s="83">
        <f t="shared" si="11"/>
        <v>0</v>
      </c>
      <c r="AA22" s="79"/>
      <c r="AB22" s="86"/>
      <c r="AC22" s="84">
        <v>0</v>
      </c>
      <c r="AD22" s="83">
        <f t="shared" si="4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21"/>
        <v>0</v>
      </c>
    </row>
    <row r="23" spans="1:53" ht="12.75">
      <c r="A23" s="79"/>
      <c r="B23" s="89">
        <f t="shared" si="0"/>
      </c>
      <c r="C23" s="80"/>
      <c r="D23" s="81">
        <f t="shared" si="5"/>
        <v>0</v>
      </c>
      <c r="E23" s="82"/>
      <c r="F23" s="82"/>
      <c r="G23" s="80"/>
      <c r="H23" s="80"/>
      <c r="I23" s="80"/>
      <c r="J23" s="80"/>
      <c r="K23" s="83">
        <f t="shared" si="1"/>
        <v>0</v>
      </c>
      <c r="L23" s="83">
        <f t="shared" si="2"/>
        <v>0</v>
      </c>
      <c r="M23" s="83">
        <f>IF(LEN(TRIM(A23))&gt;0,Šifranti!$F$54,0)</f>
        <v>0</v>
      </c>
      <c r="N23" s="84"/>
      <c r="O23" s="83">
        <f t="shared" si="6"/>
        <v>0</v>
      </c>
      <c r="P23" s="85">
        <f t="shared" si="3"/>
        <v>0</v>
      </c>
      <c r="Q23" s="86"/>
      <c r="R23" s="83">
        <f t="shared" si="7"/>
        <v>0</v>
      </c>
      <c r="S23" s="84"/>
      <c r="T23" s="83">
        <f t="shared" si="8"/>
        <v>0</v>
      </c>
      <c r="U23" s="87"/>
      <c r="V23" s="84"/>
      <c r="W23" s="83">
        <f t="shared" si="9"/>
        <v>0</v>
      </c>
      <c r="X23" s="84"/>
      <c r="Y23" s="83">
        <f t="shared" si="10"/>
        <v>0</v>
      </c>
      <c r="Z23" s="83">
        <f t="shared" si="11"/>
        <v>0</v>
      </c>
      <c r="AA23" s="79"/>
      <c r="AB23" s="86"/>
      <c r="AC23" s="84">
        <v>0</v>
      </c>
      <c r="AD23" s="83">
        <f t="shared" si="4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21"/>
        <v>0</v>
      </c>
    </row>
    <row r="24" spans="1:53" ht="12.75">
      <c r="A24" s="79"/>
      <c r="B24" s="89">
        <f t="shared" si="0"/>
      </c>
      <c r="C24" s="80"/>
      <c r="D24" s="81">
        <f t="shared" si="5"/>
        <v>0</v>
      </c>
      <c r="E24" s="82"/>
      <c r="F24" s="82"/>
      <c r="G24" s="80"/>
      <c r="H24" s="80"/>
      <c r="I24" s="80"/>
      <c r="J24" s="80"/>
      <c r="K24" s="83">
        <f t="shared" si="1"/>
        <v>0</v>
      </c>
      <c r="L24" s="83">
        <f t="shared" si="2"/>
        <v>0</v>
      </c>
      <c r="M24" s="83">
        <f>IF(LEN(TRIM(A24))&gt;0,Šifranti!$F$54,0)</f>
        <v>0</v>
      </c>
      <c r="N24" s="84"/>
      <c r="O24" s="83">
        <f t="shared" si="6"/>
        <v>0</v>
      </c>
      <c r="P24" s="85">
        <f t="shared" si="3"/>
        <v>0</v>
      </c>
      <c r="Q24" s="86"/>
      <c r="R24" s="83">
        <f t="shared" si="7"/>
        <v>0</v>
      </c>
      <c r="S24" s="84"/>
      <c r="T24" s="83">
        <f t="shared" si="8"/>
        <v>0</v>
      </c>
      <c r="U24" s="87"/>
      <c r="V24" s="84"/>
      <c r="W24" s="83">
        <f t="shared" si="9"/>
        <v>0</v>
      </c>
      <c r="X24" s="84"/>
      <c r="Y24" s="83">
        <f t="shared" si="10"/>
        <v>0</v>
      </c>
      <c r="Z24" s="83">
        <f t="shared" si="11"/>
        <v>0</v>
      </c>
      <c r="AA24" s="79"/>
      <c r="AB24" s="86"/>
      <c r="AC24" s="84">
        <v>0</v>
      </c>
      <c r="AD24" s="83">
        <f t="shared" si="4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21"/>
        <v>0</v>
      </c>
    </row>
    <row r="25" spans="1:53" ht="12.75">
      <c r="A25" s="79"/>
      <c r="B25" s="89">
        <f t="shared" si="0"/>
      </c>
      <c r="C25" s="80"/>
      <c r="D25" s="81">
        <f t="shared" si="5"/>
        <v>0</v>
      </c>
      <c r="E25" s="82"/>
      <c r="F25" s="82"/>
      <c r="G25" s="80"/>
      <c r="H25" s="80"/>
      <c r="I25" s="80"/>
      <c r="J25" s="80"/>
      <c r="K25" s="83">
        <f t="shared" si="1"/>
        <v>0</v>
      </c>
      <c r="L25" s="83">
        <f t="shared" si="2"/>
        <v>0</v>
      </c>
      <c r="M25" s="83">
        <f>IF(LEN(TRIM(A25))&gt;0,Šifranti!$F$54,0)</f>
        <v>0</v>
      </c>
      <c r="N25" s="84"/>
      <c r="O25" s="83">
        <f t="shared" si="6"/>
        <v>0</v>
      </c>
      <c r="P25" s="85">
        <f t="shared" si="3"/>
        <v>0</v>
      </c>
      <c r="Q25" s="86"/>
      <c r="R25" s="83">
        <f t="shared" si="7"/>
        <v>0</v>
      </c>
      <c r="S25" s="84"/>
      <c r="T25" s="83">
        <f t="shared" si="8"/>
        <v>0</v>
      </c>
      <c r="U25" s="87"/>
      <c r="V25" s="84"/>
      <c r="W25" s="83">
        <f t="shared" si="9"/>
        <v>0</v>
      </c>
      <c r="X25" s="84"/>
      <c r="Y25" s="83">
        <f t="shared" si="10"/>
        <v>0</v>
      </c>
      <c r="Z25" s="83">
        <f t="shared" si="11"/>
        <v>0</v>
      </c>
      <c r="AA25" s="79"/>
      <c r="AB25" s="86"/>
      <c r="AC25" s="84">
        <v>0</v>
      </c>
      <c r="AD25" s="83">
        <f t="shared" si="4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21"/>
        <v>0</v>
      </c>
    </row>
    <row r="26" spans="1:53" ht="12.75">
      <c r="A26" s="79"/>
      <c r="B26" s="89">
        <f t="shared" si="0"/>
      </c>
      <c r="C26" s="80"/>
      <c r="D26" s="81">
        <f t="shared" si="5"/>
        <v>0</v>
      </c>
      <c r="E26" s="82"/>
      <c r="F26" s="82"/>
      <c r="G26" s="80"/>
      <c r="H26" s="80"/>
      <c r="I26" s="80"/>
      <c r="J26" s="80"/>
      <c r="K26" s="83">
        <f t="shared" si="1"/>
        <v>0</v>
      </c>
      <c r="L26" s="83">
        <f t="shared" si="2"/>
        <v>0</v>
      </c>
      <c r="M26" s="83">
        <f>IF(LEN(TRIM(A26))&gt;0,Šifranti!$F$54,0)</f>
        <v>0</v>
      </c>
      <c r="N26" s="84"/>
      <c r="O26" s="83">
        <f t="shared" si="6"/>
        <v>0</v>
      </c>
      <c r="P26" s="85">
        <f t="shared" si="3"/>
        <v>0</v>
      </c>
      <c r="Q26" s="86"/>
      <c r="R26" s="83">
        <f t="shared" si="7"/>
        <v>0</v>
      </c>
      <c r="S26" s="84"/>
      <c r="T26" s="83">
        <f t="shared" si="8"/>
        <v>0</v>
      </c>
      <c r="U26" s="87"/>
      <c r="V26" s="84"/>
      <c r="W26" s="83">
        <f t="shared" si="9"/>
        <v>0</v>
      </c>
      <c r="X26" s="84"/>
      <c r="Y26" s="83">
        <f t="shared" si="10"/>
        <v>0</v>
      </c>
      <c r="Z26" s="83">
        <f t="shared" si="11"/>
        <v>0</v>
      </c>
      <c r="AA26" s="79"/>
      <c r="AB26" s="86"/>
      <c r="AC26" s="84">
        <v>0</v>
      </c>
      <c r="AD26" s="83">
        <f t="shared" si="4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21"/>
        <v>0</v>
      </c>
    </row>
    <row r="27" spans="1:53" ht="12.75">
      <c r="A27" s="79"/>
      <c r="B27" s="89">
        <f t="shared" si="0"/>
      </c>
      <c r="C27" s="80"/>
      <c r="D27" s="81">
        <f t="shared" si="5"/>
        <v>0</v>
      </c>
      <c r="E27" s="82"/>
      <c r="F27" s="82"/>
      <c r="G27" s="80"/>
      <c r="H27" s="80"/>
      <c r="I27" s="80"/>
      <c r="J27" s="80"/>
      <c r="K27" s="83">
        <f t="shared" si="1"/>
        <v>0</v>
      </c>
      <c r="L27" s="83">
        <f t="shared" si="2"/>
        <v>0</v>
      </c>
      <c r="M27" s="83">
        <f>IF(LEN(TRIM(A27))&gt;0,Šifranti!$F$54,0)</f>
        <v>0</v>
      </c>
      <c r="N27" s="84"/>
      <c r="O27" s="83">
        <f t="shared" si="6"/>
        <v>0</v>
      </c>
      <c r="P27" s="85">
        <f t="shared" si="3"/>
        <v>0</v>
      </c>
      <c r="Q27" s="86"/>
      <c r="R27" s="83">
        <f t="shared" si="7"/>
        <v>0</v>
      </c>
      <c r="S27" s="84"/>
      <c r="T27" s="83">
        <f t="shared" si="8"/>
        <v>0</v>
      </c>
      <c r="U27" s="87"/>
      <c r="V27" s="84"/>
      <c r="W27" s="83">
        <f t="shared" si="9"/>
        <v>0</v>
      </c>
      <c r="X27" s="84"/>
      <c r="Y27" s="83">
        <f t="shared" si="10"/>
        <v>0</v>
      </c>
      <c r="Z27" s="83">
        <f t="shared" si="11"/>
        <v>0</v>
      </c>
      <c r="AA27" s="79"/>
      <c r="AB27" s="86"/>
      <c r="AC27" s="84">
        <v>0</v>
      </c>
      <c r="AD27" s="83">
        <f t="shared" si="4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21"/>
        <v>0</v>
      </c>
    </row>
    <row r="28" spans="1:53" ht="12.75">
      <c r="A28" s="79"/>
      <c r="B28" s="89">
        <f t="shared" si="0"/>
      </c>
      <c r="C28" s="80"/>
      <c r="D28" s="81">
        <f t="shared" si="5"/>
        <v>0</v>
      </c>
      <c r="E28" s="82"/>
      <c r="F28" s="82"/>
      <c r="G28" s="80"/>
      <c r="H28" s="80"/>
      <c r="I28" s="80"/>
      <c r="J28" s="80"/>
      <c r="K28" s="83">
        <f t="shared" si="1"/>
        <v>0</v>
      </c>
      <c r="L28" s="83">
        <f t="shared" si="2"/>
        <v>0</v>
      </c>
      <c r="M28" s="83">
        <f>IF(LEN(TRIM(A28))&gt;0,Šifranti!$F$54,0)</f>
        <v>0</v>
      </c>
      <c r="N28" s="84"/>
      <c r="O28" s="83">
        <f t="shared" si="6"/>
        <v>0</v>
      </c>
      <c r="P28" s="85">
        <f t="shared" si="3"/>
        <v>0</v>
      </c>
      <c r="Q28" s="86"/>
      <c r="R28" s="83">
        <f t="shared" si="7"/>
        <v>0</v>
      </c>
      <c r="S28" s="84"/>
      <c r="T28" s="83">
        <f t="shared" si="8"/>
        <v>0</v>
      </c>
      <c r="U28" s="87"/>
      <c r="V28" s="84"/>
      <c r="W28" s="83">
        <f t="shared" si="9"/>
        <v>0</v>
      </c>
      <c r="X28" s="84"/>
      <c r="Y28" s="83">
        <f t="shared" si="10"/>
        <v>0</v>
      </c>
      <c r="Z28" s="83">
        <f t="shared" si="11"/>
        <v>0</v>
      </c>
      <c r="AA28" s="79"/>
      <c r="AB28" s="86"/>
      <c r="AC28" s="84">
        <v>0</v>
      </c>
      <c r="AD28" s="83">
        <f t="shared" si="4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21"/>
        <v>0</v>
      </c>
    </row>
    <row r="29" spans="1:53" ht="12.75">
      <c r="A29" s="79"/>
      <c r="B29" s="89">
        <f t="shared" si="0"/>
      </c>
      <c r="C29" s="80"/>
      <c r="D29" s="81">
        <f t="shared" si="5"/>
        <v>0</v>
      </c>
      <c r="E29" s="82"/>
      <c r="F29" s="82"/>
      <c r="G29" s="80"/>
      <c r="H29" s="80"/>
      <c r="I29" s="80"/>
      <c r="J29" s="80"/>
      <c r="K29" s="83">
        <f t="shared" si="1"/>
        <v>0</v>
      </c>
      <c r="L29" s="83">
        <f t="shared" si="2"/>
        <v>0</v>
      </c>
      <c r="M29" s="83">
        <f>IF(LEN(TRIM(A29))&gt;0,Šifranti!$F$54,0)</f>
        <v>0</v>
      </c>
      <c r="N29" s="84"/>
      <c r="O29" s="83">
        <f t="shared" si="6"/>
        <v>0</v>
      </c>
      <c r="P29" s="85">
        <f t="shared" si="3"/>
        <v>0</v>
      </c>
      <c r="Q29" s="86"/>
      <c r="R29" s="83">
        <f t="shared" si="7"/>
        <v>0</v>
      </c>
      <c r="S29" s="84"/>
      <c r="T29" s="83">
        <f t="shared" si="8"/>
        <v>0</v>
      </c>
      <c r="U29" s="87"/>
      <c r="V29" s="84"/>
      <c r="W29" s="83">
        <f t="shared" si="9"/>
        <v>0</v>
      </c>
      <c r="X29" s="84"/>
      <c r="Y29" s="83">
        <f t="shared" si="10"/>
        <v>0</v>
      </c>
      <c r="Z29" s="83">
        <f t="shared" si="11"/>
        <v>0</v>
      </c>
      <c r="AA29" s="79"/>
      <c r="AB29" s="86"/>
      <c r="AC29" s="84">
        <v>0</v>
      </c>
      <c r="AD29" s="83">
        <f t="shared" si="4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21"/>
        <v>0</v>
      </c>
    </row>
    <row r="30" spans="1:53" ht="12.75">
      <c r="A30" s="79"/>
      <c r="B30" s="89">
        <f t="shared" si="0"/>
      </c>
      <c r="C30" s="80"/>
      <c r="D30" s="81">
        <f t="shared" si="5"/>
        <v>0</v>
      </c>
      <c r="E30" s="82"/>
      <c r="F30" s="82"/>
      <c r="G30" s="80"/>
      <c r="H30" s="80"/>
      <c r="I30" s="80"/>
      <c r="J30" s="80"/>
      <c r="K30" s="83">
        <f t="shared" si="1"/>
        <v>0</v>
      </c>
      <c r="L30" s="83">
        <f t="shared" si="2"/>
        <v>0</v>
      </c>
      <c r="M30" s="83">
        <f>IF(LEN(TRIM(A30))&gt;0,Šifranti!$F$54,0)</f>
        <v>0</v>
      </c>
      <c r="N30" s="84"/>
      <c r="O30" s="83">
        <f t="shared" si="6"/>
        <v>0</v>
      </c>
      <c r="P30" s="85">
        <f t="shared" si="3"/>
        <v>0</v>
      </c>
      <c r="Q30" s="86"/>
      <c r="R30" s="83">
        <f t="shared" si="7"/>
        <v>0</v>
      </c>
      <c r="S30" s="84"/>
      <c r="T30" s="83">
        <f t="shared" si="8"/>
        <v>0</v>
      </c>
      <c r="U30" s="87"/>
      <c r="V30" s="84"/>
      <c r="W30" s="83">
        <f t="shared" si="9"/>
        <v>0</v>
      </c>
      <c r="X30" s="84"/>
      <c r="Y30" s="83">
        <f t="shared" si="10"/>
        <v>0</v>
      </c>
      <c r="Z30" s="83">
        <f t="shared" si="11"/>
        <v>0</v>
      </c>
      <c r="AA30" s="79"/>
      <c r="AB30" s="86"/>
      <c r="AC30" s="84">
        <v>0</v>
      </c>
      <c r="AD30" s="83">
        <f t="shared" si="4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21"/>
        <v>0</v>
      </c>
    </row>
    <row r="31" spans="1:53" ht="12.75">
      <c r="A31" s="79"/>
      <c r="B31" s="89">
        <f t="shared" si="0"/>
      </c>
      <c r="C31" s="80"/>
      <c r="D31" s="81">
        <f t="shared" si="5"/>
        <v>0</v>
      </c>
      <c r="E31" s="82"/>
      <c r="F31" s="82"/>
      <c r="G31" s="80"/>
      <c r="H31" s="80"/>
      <c r="I31" s="80"/>
      <c r="J31" s="80"/>
      <c r="K31" s="83">
        <f t="shared" si="1"/>
        <v>0</v>
      </c>
      <c r="L31" s="83">
        <f t="shared" si="2"/>
        <v>0</v>
      </c>
      <c r="M31" s="83">
        <f>IF(LEN(TRIM(A31))&gt;0,Šifranti!$F$54,0)</f>
        <v>0</v>
      </c>
      <c r="N31" s="84"/>
      <c r="O31" s="83">
        <f t="shared" si="6"/>
        <v>0</v>
      </c>
      <c r="P31" s="85">
        <f t="shared" si="3"/>
        <v>0</v>
      </c>
      <c r="Q31" s="86"/>
      <c r="R31" s="83">
        <f t="shared" si="7"/>
        <v>0</v>
      </c>
      <c r="S31" s="84"/>
      <c r="T31" s="83">
        <f t="shared" si="8"/>
        <v>0</v>
      </c>
      <c r="U31" s="87"/>
      <c r="V31" s="84"/>
      <c r="W31" s="83">
        <f t="shared" si="9"/>
        <v>0</v>
      </c>
      <c r="X31" s="84"/>
      <c r="Y31" s="83">
        <f t="shared" si="10"/>
        <v>0</v>
      </c>
      <c r="Z31" s="83">
        <f t="shared" si="11"/>
        <v>0</v>
      </c>
      <c r="AA31" s="79"/>
      <c r="AB31" s="86"/>
      <c r="AC31" s="84">
        <v>0</v>
      </c>
      <c r="AD31" s="83">
        <f t="shared" si="4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21"/>
        <v>0</v>
      </c>
    </row>
    <row r="32" spans="1:53" ht="12.75">
      <c r="A32" s="79"/>
      <c r="B32" s="89">
        <f t="shared" si="0"/>
      </c>
      <c r="C32" s="80"/>
      <c r="D32" s="81">
        <f t="shared" si="5"/>
        <v>0</v>
      </c>
      <c r="E32" s="82"/>
      <c r="F32" s="82"/>
      <c r="G32" s="80"/>
      <c r="H32" s="80"/>
      <c r="I32" s="80"/>
      <c r="J32" s="80"/>
      <c r="K32" s="83">
        <f t="shared" si="1"/>
        <v>0</v>
      </c>
      <c r="L32" s="83">
        <f t="shared" si="2"/>
        <v>0</v>
      </c>
      <c r="M32" s="83">
        <f>IF(LEN(TRIM(A32))&gt;0,Šifranti!$F$54,0)</f>
        <v>0</v>
      </c>
      <c r="N32" s="84"/>
      <c r="O32" s="83">
        <f t="shared" si="6"/>
        <v>0</v>
      </c>
      <c r="P32" s="85">
        <f t="shared" si="3"/>
        <v>0</v>
      </c>
      <c r="Q32" s="86"/>
      <c r="R32" s="83">
        <f t="shared" si="7"/>
        <v>0</v>
      </c>
      <c r="S32" s="84"/>
      <c r="T32" s="83">
        <f t="shared" si="8"/>
        <v>0</v>
      </c>
      <c r="U32" s="87"/>
      <c r="V32" s="84"/>
      <c r="W32" s="83">
        <f t="shared" si="9"/>
        <v>0</v>
      </c>
      <c r="X32" s="84"/>
      <c r="Y32" s="83">
        <f t="shared" si="10"/>
        <v>0</v>
      </c>
      <c r="Z32" s="83">
        <f t="shared" si="11"/>
        <v>0</v>
      </c>
      <c r="AA32" s="79"/>
      <c r="AB32" s="86"/>
      <c r="AC32" s="84">
        <v>0</v>
      </c>
      <c r="AD32" s="83">
        <f t="shared" si="4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21"/>
        <v>0</v>
      </c>
    </row>
    <row r="33" spans="1:53" ht="12.75">
      <c r="A33" s="79"/>
      <c r="B33" s="89">
        <f t="shared" si="0"/>
      </c>
      <c r="C33" s="80"/>
      <c r="D33" s="81">
        <f t="shared" si="5"/>
        <v>0</v>
      </c>
      <c r="E33" s="82"/>
      <c r="F33" s="82"/>
      <c r="G33" s="80"/>
      <c r="H33" s="80"/>
      <c r="I33" s="80"/>
      <c r="J33" s="80"/>
      <c r="K33" s="83">
        <f t="shared" si="1"/>
        <v>0</v>
      </c>
      <c r="L33" s="83">
        <f t="shared" si="2"/>
        <v>0</v>
      </c>
      <c r="M33" s="83">
        <f>IF(LEN(TRIM(A33))&gt;0,Šifranti!$F$54,0)</f>
        <v>0</v>
      </c>
      <c r="N33" s="84"/>
      <c r="O33" s="83">
        <f t="shared" si="6"/>
        <v>0</v>
      </c>
      <c r="P33" s="85">
        <f t="shared" si="3"/>
        <v>0</v>
      </c>
      <c r="Q33" s="86"/>
      <c r="R33" s="83">
        <f t="shared" si="7"/>
        <v>0</v>
      </c>
      <c r="S33" s="84"/>
      <c r="T33" s="83">
        <f t="shared" si="8"/>
        <v>0</v>
      </c>
      <c r="U33" s="87"/>
      <c r="V33" s="84"/>
      <c r="W33" s="83">
        <f t="shared" si="9"/>
        <v>0</v>
      </c>
      <c r="X33" s="84"/>
      <c r="Y33" s="83">
        <f t="shared" si="10"/>
        <v>0</v>
      </c>
      <c r="Z33" s="83">
        <f t="shared" si="11"/>
        <v>0</v>
      </c>
      <c r="AA33" s="79"/>
      <c r="AB33" s="86"/>
      <c r="AC33" s="84">
        <v>0</v>
      </c>
      <c r="AD33" s="83">
        <f t="shared" si="4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21"/>
        <v>0</v>
      </c>
    </row>
    <row r="34" spans="1:53" ht="12.75">
      <c r="A34" s="79"/>
      <c r="B34" s="89">
        <f t="shared" si="0"/>
      </c>
      <c r="C34" s="80"/>
      <c r="D34" s="81">
        <f t="shared" si="5"/>
        <v>0</v>
      </c>
      <c r="E34" s="82"/>
      <c r="F34" s="82"/>
      <c r="G34" s="80"/>
      <c r="H34" s="80"/>
      <c r="I34" s="80"/>
      <c r="J34" s="80"/>
      <c r="K34" s="83">
        <f t="shared" si="1"/>
        <v>0</v>
      </c>
      <c r="L34" s="83">
        <f t="shared" si="2"/>
        <v>0</v>
      </c>
      <c r="M34" s="83">
        <f>IF(LEN(TRIM(A34))&gt;0,Šifranti!$F$54,0)</f>
        <v>0</v>
      </c>
      <c r="N34" s="84"/>
      <c r="O34" s="83">
        <f t="shared" si="6"/>
        <v>0</v>
      </c>
      <c r="P34" s="85">
        <f t="shared" si="3"/>
        <v>0</v>
      </c>
      <c r="Q34" s="86"/>
      <c r="R34" s="83">
        <f t="shared" si="7"/>
        <v>0</v>
      </c>
      <c r="S34" s="84"/>
      <c r="T34" s="83">
        <f t="shared" si="8"/>
        <v>0</v>
      </c>
      <c r="U34" s="87"/>
      <c r="V34" s="84"/>
      <c r="W34" s="83">
        <f t="shared" si="9"/>
        <v>0</v>
      </c>
      <c r="X34" s="84"/>
      <c r="Y34" s="83">
        <f t="shared" si="10"/>
        <v>0</v>
      </c>
      <c r="Z34" s="83">
        <f t="shared" si="11"/>
        <v>0</v>
      </c>
      <c r="AA34" s="79"/>
      <c r="AB34" s="86"/>
      <c r="AC34" s="84">
        <v>0</v>
      </c>
      <c r="AD34" s="83">
        <f t="shared" si="4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21"/>
        <v>0</v>
      </c>
    </row>
    <row r="35" spans="1:53" ht="12.75">
      <c r="A35" s="79"/>
      <c r="B35" s="89">
        <f t="shared" si="0"/>
      </c>
      <c r="C35" s="80"/>
      <c r="D35" s="81">
        <f t="shared" si="5"/>
        <v>0</v>
      </c>
      <c r="E35" s="82"/>
      <c r="F35" s="82"/>
      <c r="G35" s="80"/>
      <c r="H35" s="80"/>
      <c r="I35" s="80"/>
      <c r="J35" s="80"/>
      <c r="K35" s="83">
        <f t="shared" si="1"/>
        <v>0</v>
      </c>
      <c r="L35" s="83">
        <f t="shared" si="2"/>
        <v>0</v>
      </c>
      <c r="M35" s="83">
        <f>IF(LEN(TRIM(A35))&gt;0,Šifranti!$F$54,0)</f>
        <v>0</v>
      </c>
      <c r="N35" s="84"/>
      <c r="O35" s="83">
        <f t="shared" si="6"/>
        <v>0</v>
      </c>
      <c r="P35" s="85">
        <f t="shared" si="3"/>
        <v>0</v>
      </c>
      <c r="Q35" s="86"/>
      <c r="R35" s="83">
        <f t="shared" si="7"/>
        <v>0</v>
      </c>
      <c r="S35" s="84"/>
      <c r="T35" s="83">
        <f t="shared" si="8"/>
        <v>0</v>
      </c>
      <c r="U35" s="87"/>
      <c r="V35" s="84"/>
      <c r="W35" s="83">
        <f t="shared" si="9"/>
        <v>0</v>
      </c>
      <c r="X35" s="84"/>
      <c r="Y35" s="83">
        <f t="shared" si="10"/>
        <v>0</v>
      </c>
      <c r="Z35" s="83">
        <f t="shared" si="11"/>
        <v>0</v>
      </c>
      <c r="AA35" s="79"/>
      <c r="AB35" s="86"/>
      <c r="AC35" s="84">
        <v>0</v>
      </c>
      <c r="AD35" s="83">
        <f t="shared" si="4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21"/>
        <v>0</v>
      </c>
    </row>
    <row r="36" spans="1:53" ht="12.75">
      <c r="A36" s="79"/>
      <c r="B36" s="89">
        <f t="shared" si="0"/>
      </c>
      <c r="C36" s="80"/>
      <c r="D36" s="81">
        <f t="shared" si="5"/>
        <v>0</v>
      </c>
      <c r="E36" s="82"/>
      <c r="F36" s="82"/>
      <c r="G36" s="80"/>
      <c r="H36" s="80"/>
      <c r="I36" s="80"/>
      <c r="J36" s="80"/>
      <c r="K36" s="83">
        <f t="shared" si="1"/>
        <v>0</v>
      </c>
      <c r="L36" s="83">
        <f t="shared" si="2"/>
        <v>0</v>
      </c>
      <c r="M36" s="83">
        <f>IF(LEN(TRIM(A36))&gt;0,Šifranti!$F$54,0)</f>
        <v>0</v>
      </c>
      <c r="N36" s="84"/>
      <c r="O36" s="83">
        <f t="shared" si="6"/>
        <v>0</v>
      </c>
      <c r="P36" s="85">
        <f t="shared" si="3"/>
        <v>0</v>
      </c>
      <c r="Q36" s="86"/>
      <c r="R36" s="83">
        <f t="shared" si="7"/>
        <v>0</v>
      </c>
      <c r="S36" s="84"/>
      <c r="T36" s="83">
        <f t="shared" si="8"/>
        <v>0</v>
      </c>
      <c r="U36" s="87"/>
      <c r="V36" s="84"/>
      <c r="W36" s="83">
        <f t="shared" si="9"/>
        <v>0</v>
      </c>
      <c r="X36" s="84"/>
      <c r="Y36" s="83">
        <f t="shared" si="10"/>
        <v>0</v>
      </c>
      <c r="Z36" s="83">
        <f t="shared" si="11"/>
        <v>0</v>
      </c>
      <c r="AA36" s="79"/>
      <c r="AB36" s="86"/>
      <c r="AC36" s="84">
        <v>0</v>
      </c>
      <c r="AD36" s="83">
        <f t="shared" si="4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21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2" ref="N37:Z37">SUM(N7:N36)</f>
        <v>0</v>
      </c>
      <c r="O37" s="93">
        <f t="shared" si="22"/>
        <v>0</v>
      </c>
      <c r="P37" s="93">
        <f t="shared" si="22"/>
        <v>0</v>
      </c>
      <c r="Q37" s="95">
        <f t="shared" si="22"/>
        <v>0</v>
      </c>
      <c r="R37" s="93">
        <f t="shared" si="22"/>
        <v>0</v>
      </c>
      <c r="S37" s="95">
        <f t="shared" si="22"/>
        <v>0</v>
      </c>
      <c r="T37" s="93">
        <f t="shared" si="22"/>
        <v>0</v>
      </c>
      <c r="U37" s="95"/>
      <c r="V37" s="95">
        <f t="shared" si="22"/>
        <v>0</v>
      </c>
      <c r="W37" s="93">
        <f t="shared" si="22"/>
        <v>0</v>
      </c>
      <c r="X37" s="95">
        <f t="shared" si="22"/>
        <v>0</v>
      </c>
      <c r="Y37" s="93">
        <f t="shared" si="22"/>
        <v>0</v>
      </c>
      <c r="Z37" s="93">
        <f t="shared" si="22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3" ref="AK37:AQ37">SUM(AK7:AK36)</f>
        <v>0</v>
      </c>
      <c r="AL37" s="95">
        <f t="shared" si="23"/>
        <v>0</v>
      </c>
      <c r="AM37" s="93">
        <f t="shared" si="23"/>
        <v>0</v>
      </c>
      <c r="AN37" s="95">
        <f t="shared" si="23"/>
        <v>0</v>
      </c>
      <c r="AO37" s="95">
        <f t="shared" si="23"/>
        <v>0</v>
      </c>
      <c r="AP37" s="93">
        <f t="shared" si="23"/>
        <v>0</v>
      </c>
      <c r="AQ37" s="95">
        <f t="shared" si="23"/>
        <v>0</v>
      </c>
      <c r="AR37" s="95"/>
      <c r="AS37" s="93">
        <f aca="true" t="shared" si="24" ref="AS37:BA37">SUM(AS7:AS36)</f>
        <v>0</v>
      </c>
      <c r="AT37" s="95">
        <f t="shared" si="24"/>
        <v>0</v>
      </c>
      <c r="AU37" s="95">
        <f t="shared" si="24"/>
        <v>0</v>
      </c>
      <c r="AV37" s="95">
        <f t="shared" si="24"/>
        <v>0</v>
      </c>
      <c r="AW37" s="95">
        <f>SUM(AW7:AW36)</f>
        <v>0</v>
      </c>
      <c r="AX37" s="93">
        <f t="shared" si="24"/>
        <v>0</v>
      </c>
      <c r="AY37" s="93">
        <f t="shared" si="24"/>
        <v>0</v>
      </c>
      <c r="AZ37" s="95">
        <f t="shared" si="24"/>
        <v>0</v>
      </c>
      <c r="BA37" s="96">
        <f t="shared" si="24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A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103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1" t="s">
        <v>26</v>
      </c>
      <c r="H3" s="161"/>
      <c r="I3" s="162" t="s">
        <v>27</v>
      </c>
      <c r="J3" s="162"/>
      <c r="K3" s="46" t="s">
        <v>28</v>
      </c>
      <c r="L3" s="47" t="s">
        <v>29</v>
      </c>
      <c r="M3" s="158" t="s">
        <v>176</v>
      </c>
      <c r="N3" s="15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60"/>
      <c r="AC3" s="160"/>
      <c r="AD3" s="16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174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60" t="s">
        <v>52</v>
      </c>
      <c r="AA4" s="160"/>
      <c r="AB4" s="160" t="s">
        <v>53</v>
      </c>
      <c r="AC4" s="160"/>
      <c r="AD4" s="160"/>
      <c r="AE4" s="160" t="s">
        <v>54</v>
      </c>
      <c r="AF4" s="160"/>
      <c r="AG4" s="160" t="s">
        <v>55</v>
      </c>
      <c r="AH4" s="160"/>
      <c r="AI4" s="160" t="s">
        <v>56</v>
      </c>
      <c r="AJ4" s="160"/>
      <c r="AK4" s="160" t="s">
        <v>57</v>
      </c>
      <c r="AL4" s="160"/>
      <c r="AM4" s="160" t="s">
        <v>58</v>
      </c>
      <c r="AN4" s="160"/>
      <c r="AO4" s="16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175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 aca="true" t="shared" si="1" ref="L7:L36">M7*N7/174</f>
        <v>0</v>
      </c>
      <c r="M7" s="83">
        <f>IF(ISERROR(VLOOKUP('Zahtevek zdravniki'!$B7,Šifranti!$B$53:$F$53,5,FALSE)),0,VLOOKUP('Zahtevek zdravniki'!$B7,Šifranti!$B$53:$F$53,5,FALSE))</f>
        <v>0</v>
      </c>
      <c r="N7" s="84"/>
      <c r="O7" s="83">
        <f>R7+T7+W7</f>
        <v>0</v>
      </c>
      <c r="P7" s="85">
        <f aca="true" t="shared" si="2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3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79"/>
      <c r="C8" s="80"/>
      <c r="D8" s="81">
        <f aca="true" t="shared" si="4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t="shared" si="1"/>
        <v>0</v>
      </c>
      <c r="M8" s="83">
        <f>IF(ISERROR(VLOOKUP('Zahtevek zdravniki'!$B8,Šifranti!$B$53:$F$53,5,FALSE)),0,VLOOKUP('Zahtevek zdravniki'!$B8,Šifranti!$B$53:$F$53,5,FALSE))</f>
        <v>0</v>
      </c>
      <c r="N8" s="84"/>
      <c r="O8" s="83">
        <f aca="true" t="shared" si="5" ref="O8:O36">R8+T8+W8</f>
        <v>0</v>
      </c>
      <c r="P8" s="85">
        <f t="shared" si="2"/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t="shared" si="3"/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</row>
    <row r="9" spans="1:53" ht="12.75">
      <c r="A9" s="79"/>
      <c r="B9" s="79"/>
      <c r="C9" s="80"/>
      <c r="D9" s="81">
        <f t="shared" si="4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1"/>
        <v>0</v>
      </c>
      <c r="M9" s="83">
        <f>IF(ISERROR(VLOOKUP('Zahtevek zdravniki'!$B9,Šifranti!$B$53:$F$53,5,FALSE)),0,VLOOKUP('Zahtevek zdravniki'!$B9,Šifranti!$B$53:$F$53,5,FALSE))</f>
        <v>0</v>
      </c>
      <c r="N9" s="84"/>
      <c r="O9" s="83">
        <f t="shared" si="5"/>
        <v>0</v>
      </c>
      <c r="P9" s="85">
        <f t="shared" si="2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3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</row>
    <row r="10" spans="1:53" ht="12.75">
      <c r="A10" s="79"/>
      <c r="B10" s="79"/>
      <c r="C10" s="80"/>
      <c r="D10" s="81">
        <f t="shared" si="4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1"/>
        <v>0</v>
      </c>
      <c r="M10" s="83">
        <f>IF(ISERROR(VLOOKUP('Zahtevek zdravniki'!$B10,Šifranti!$B$53:$F$53,5,FALSE)),0,VLOOKUP('Zahtevek zdravniki'!$B10,Šifranti!$B$53:$F$53,5,FALSE))</f>
        <v>0</v>
      </c>
      <c r="N10" s="84"/>
      <c r="O10" s="83">
        <f t="shared" si="5"/>
        <v>0</v>
      </c>
      <c r="P10" s="85">
        <f t="shared" si="2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3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</row>
    <row r="11" spans="1:53" ht="12.75">
      <c r="A11" s="79"/>
      <c r="B11" s="79"/>
      <c r="C11" s="80"/>
      <c r="D11" s="81">
        <f t="shared" si="4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1"/>
        <v>0</v>
      </c>
      <c r="M11" s="83">
        <f>IF(ISERROR(VLOOKUP('Zahtevek zdravniki'!$B11,Šifranti!$B$53:$F$53,5,FALSE)),0,VLOOKUP('Zahtevek zdravniki'!$B11,Šifranti!$B$53:$F$53,5,FALSE))</f>
        <v>0</v>
      </c>
      <c r="N11" s="84"/>
      <c r="O11" s="83">
        <f t="shared" si="5"/>
        <v>0</v>
      </c>
      <c r="P11" s="85">
        <f t="shared" si="2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3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</row>
    <row r="12" spans="1:53" ht="12.75">
      <c r="A12" s="79"/>
      <c r="B12" s="79"/>
      <c r="C12" s="80"/>
      <c r="D12" s="81">
        <f t="shared" si="4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1"/>
        <v>0</v>
      </c>
      <c r="M12" s="83">
        <f>IF(ISERROR(VLOOKUP('Zahtevek zdravniki'!$B12,Šifranti!$B$53:$F$53,5,FALSE)),0,VLOOKUP('Zahtevek zdravniki'!$B12,Šifranti!$B$53:$F$53,5,FALSE))</f>
        <v>0</v>
      </c>
      <c r="N12" s="84"/>
      <c r="O12" s="83">
        <f t="shared" si="5"/>
        <v>0</v>
      </c>
      <c r="P12" s="85">
        <f t="shared" si="2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3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</row>
    <row r="13" spans="1:53" ht="12.75">
      <c r="A13" s="79"/>
      <c r="B13" s="79"/>
      <c r="C13" s="80"/>
      <c r="D13" s="81">
        <f t="shared" si="4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1"/>
        <v>0</v>
      </c>
      <c r="M13" s="83">
        <f>IF(ISERROR(VLOOKUP('Zahtevek zdravniki'!$B13,Šifranti!$B$53:$F$53,5,FALSE)),0,VLOOKUP('Zahtevek zdravniki'!$B13,Šifranti!$B$53:$F$53,5,FALSE))</f>
        <v>0</v>
      </c>
      <c r="N13" s="84"/>
      <c r="O13" s="83">
        <f t="shared" si="5"/>
        <v>0</v>
      </c>
      <c r="P13" s="85">
        <f t="shared" si="2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3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</row>
    <row r="14" spans="1:53" ht="12.75">
      <c r="A14" s="79"/>
      <c r="B14" s="79"/>
      <c r="C14" s="80"/>
      <c r="D14" s="81">
        <f t="shared" si="4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1"/>
        <v>0</v>
      </c>
      <c r="M14" s="83">
        <f>IF(ISERROR(VLOOKUP('Zahtevek zdravniki'!$B14,Šifranti!$B$53:$F$53,5,FALSE)),0,VLOOKUP('Zahtevek zdravniki'!$B14,Šifranti!$B$53:$F$53,5,FALSE))</f>
        <v>0</v>
      </c>
      <c r="N14" s="84"/>
      <c r="O14" s="83">
        <f t="shared" si="5"/>
        <v>0</v>
      </c>
      <c r="P14" s="85">
        <f t="shared" si="2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3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</row>
    <row r="15" spans="1:53" ht="12.75">
      <c r="A15" s="79"/>
      <c r="B15" s="79"/>
      <c r="C15" s="80"/>
      <c r="D15" s="81">
        <f t="shared" si="4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1"/>
        <v>0</v>
      </c>
      <c r="M15" s="83">
        <f>IF(ISERROR(VLOOKUP('Zahtevek zdravniki'!$B15,Šifranti!$B$53:$F$53,5,FALSE)),0,VLOOKUP('Zahtevek zdravniki'!$B15,Šifranti!$B$53:$F$53,5,FALSE))</f>
        <v>0</v>
      </c>
      <c r="N15" s="84"/>
      <c r="O15" s="83">
        <f t="shared" si="5"/>
        <v>0</v>
      </c>
      <c r="P15" s="85">
        <f t="shared" si="2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3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</row>
    <row r="16" spans="1:53" ht="12.75">
      <c r="A16" s="79"/>
      <c r="B16" s="79"/>
      <c r="C16" s="80"/>
      <c r="D16" s="81">
        <f t="shared" si="4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1"/>
        <v>0</v>
      </c>
      <c r="M16" s="83">
        <f>IF(ISERROR(VLOOKUP('Zahtevek zdravniki'!$B16,Šifranti!$B$53:$F$53,5,FALSE)),0,VLOOKUP('Zahtevek zdravniki'!$B16,Šifranti!$B$53:$F$53,5,FALSE))</f>
        <v>0</v>
      </c>
      <c r="N16" s="84"/>
      <c r="O16" s="83">
        <f t="shared" si="5"/>
        <v>0</v>
      </c>
      <c r="P16" s="85">
        <f t="shared" si="2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3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</row>
    <row r="17" spans="1:53" ht="12.75">
      <c r="A17" s="79"/>
      <c r="B17" s="79"/>
      <c r="C17" s="80"/>
      <c r="D17" s="81">
        <f t="shared" si="4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1"/>
        <v>0</v>
      </c>
      <c r="M17" s="83">
        <f>IF(ISERROR(VLOOKUP('Zahtevek zdravniki'!$B17,Šifranti!$B$53:$F$53,5,FALSE)),0,VLOOKUP('Zahtevek zdravniki'!$B17,Šifranti!$B$53:$F$53,5,FALSE))</f>
        <v>0</v>
      </c>
      <c r="N17" s="84"/>
      <c r="O17" s="83">
        <f t="shared" si="5"/>
        <v>0</v>
      </c>
      <c r="P17" s="85">
        <f t="shared" si="2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3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ht="12.75">
      <c r="A18" s="79"/>
      <c r="B18" s="79"/>
      <c r="C18" s="80"/>
      <c r="D18" s="81">
        <f t="shared" si="4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1"/>
        <v>0</v>
      </c>
      <c r="M18" s="83">
        <f>IF(ISERROR(VLOOKUP('Zahtevek zdravniki'!$B18,Šifranti!$B$53:$F$53,5,FALSE)),0,VLOOKUP('Zahtevek zdravniki'!$B18,Šifranti!$B$53:$F$53,5,FALSE))</f>
        <v>0</v>
      </c>
      <c r="N18" s="84"/>
      <c r="O18" s="83">
        <f t="shared" si="5"/>
        <v>0</v>
      </c>
      <c r="P18" s="85">
        <f t="shared" si="2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3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ht="12.75">
      <c r="A19" s="79"/>
      <c r="B19" s="79"/>
      <c r="C19" s="80"/>
      <c r="D19" s="81">
        <f t="shared" si="4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1"/>
        <v>0</v>
      </c>
      <c r="M19" s="83">
        <f>IF(ISERROR(VLOOKUP('Zahtevek zdravniki'!$B19,Šifranti!$B$53:$F$53,5,FALSE)),0,VLOOKUP('Zahtevek zdravniki'!$B19,Šifranti!$B$53:$F$53,5,FALSE))</f>
        <v>0</v>
      </c>
      <c r="N19" s="84"/>
      <c r="O19" s="83">
        <f t="shared" si="5"/>
        <v>0</v>
      </c>
      <c r="P19" s="85">
        <f t="shared" si="2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3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ht="12.75">
      <c r="A20" s="79"/>
      <c r="B20" s="79"/>
      <c r="C20" s="80"/>
      <c r="D20" s="81">
        <f t="shared" si="4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1"/>
        <v>0</v>
      </c>
      <c r="M20" s="83">
        <f>IF(ISERROR(VLOOKUP('Zahtevek zdravniki'!$B20,Šifranti!$B$53:$F$53,5,FALSE)),0,VLOOKUP('Zahtevek zdravniki'!$B20,Šifranti!$B$53:$F$53,5,FALSE))</f>
        <v>0</v>
      </c>
      <c r="N20" s="84"/>
      <c r="O20" s="83">
        <f t="shared" si="5"/>
        <v>0</v>
      </c>
      <c r="P20" s="85">
        <f t="shared" si="2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3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ht="12.75">
      <c r="A21" s="79"/>
      <c r="B21" s="79"/>
      <c r="C21" s="80"/>
      <c r="D21" s="81">
        <f t="shared" si="4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1"/>
        <v>0</v>
      </c>
      <c r="M21" s="83">
        <f>IF(ISERROR(VLOOKUP('Zahtevek zdravniki'!$B21,Šifranti!$B$53:$F$53,5,FALSE)),0,VLOOKUP('Zahtevek zdravniki'!$B21,Šifranti!$B$53:$F$53,5,FALSE))</f>
        <v>0</v>
      </c>
      <c r="N21" s="84"/>
      <c r="O21" s="83">
        <f t="shared" si="5"/>
        <v>0</v>
      </c>
      <c r="P21" s="85">
        <f t="shared" si="2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3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ht="12.75">
      <c r="A22" s="79"/>
      <c r="B22" s="79"/>
      <c r="C22" s="80"/>
      <c r="D22" s="81">
        <f t="shared" si="4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1"/>
        <v>0</v>
      </c>
      <c r="M22" s="83">
        <f>IF(ISERROR(VLOOKUP('Zahtevek zdravniki'!$B22,Šifranti!$B$53:$F$53,5,FALSE)),0,VLOOKUP('Zahtevek zdravniki'!$B22,Šifranti!$B$53:$F$53,5,FALSE))</f>
        <v>0</v>
      </c>
      <c r="N22" s="84"/>
      <c r="O22" s="83">
        <f t="shared" si="5"/>
        <v>0</v>
      </c>
      <c r="P22" s="85">
        <f t="shared" si="2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3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ht="12.75">
      <c r="A23" s="79"/>
      <c r="B23" s="79"/>
      <c r="C23" s="80"/>
      <c r="D23" s="81">
        <f t="shared" si="4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1"/>
        <v>0</v>
      </c>
      <c r="M23" s="83">
        <f>IF(ISERROR(VLOOKUP('Zahtevek zdravniki'!$B23,Šifranti!$B$53:$F$53,5,FALSE)),0,VLOOKUP('Zahtevek zdravniki'!$B23,Šifranti!$B$53:$F$53,5,FALSE))</f>
        <v>0</v>
      </c>
      <c r="N23" s="84"/>
      <c r="O23" s="83">
        <f t="shared" si="5"/>
        <v>0</v>
      </c>
      <c r="P23" s="85">
        <f t="shared" si="2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3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ht="12.75">
      <c r="A24" s="79"/>
      <c r="B24" s="79"/>
      <c r="C24" s="80"/>
      <c r="D24" s="81">
        <f t="shared" si="4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1"/>
        <v>0</v>
      </c>
      <c r="M24" s="83">
        <f>IF(ISERROR(VLOOKUP('Zahtevek zdravniki'!$B24,Šifranti!$B$53:$F$53,5,FALSE)),0,VLOOKUP('Zahtevek zdravniki'!$B24,Šifranti!$B$53:$F$53,5,FALSE))</f>
        <v>0</v>
      </c>
      <c r="N24" s="84"/>
      <c r="O24" s="83">
        <f t="shared" si="5"/>
        <v>0</v>
      </c>
      <c r="P24" s="85">
        <f t="shared" si="2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3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ht="12.75">
      <c r="A25" s="79"/>
      <c r="B25" s="79"/>
      <c r="C25" s="80"/>
      <c r="D25" s="81">
        <f t="shared" si="4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1"/>
        <v>0</v>
      </c>
      <c r="M25" s="83">
        <f>IF(ISERROR(VLOOKUP('Zahtevek zdravniki'!$B25,Šifranti!$B$53:$F$53,5,FALSE)),0,VLOOKUP('Zahtevek zdravniki'!$B25,Šifranti!$B$53:$F$53,5,FALSE))</f>
        <v>0</v>
      </c>
      <c r="N25" s="84"/>
      <c r="O25" s="83">
        <f t="shared" si="5"/>
        <v>0</v>
      </c>
      <c r="P25" s="85">
        <f t="shared" si="2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3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ht="12.75">
      <c r="A26" s="79"/>
      <c r="B26" s="79"/>
      <c r="C26" s="80"/>
      <c r="D26" s="81">
        <f t="shared" si="4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1"/>
        <v>0</v>
      </c>
      <c r="M26" s="83">
        <f>IF(ISERROR(VLOOKUP('Zahtevek zdravniki'!$B26,Šifranti!$B$53:$F$53,5,FALSE)),0,VLOOKUP('Zahtevek zdravniki'!$B26,Šifranti!$B$53:$F$53,5,FALSE))</f>
        <v>0</v>
      </c>
      <c r="N26" s="84"/>
      <c r="O26" s="83">
        <f t="shared" si="5"/>
        <v>0</v>
      </c>
      <c r="P26" s="85">
        <f t="shared" si="2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3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ht="12.75">
      <c r="A27" s="79"/>
      <c r="B27" s="79"/>
      <c r="C27" s="80"/>
      <c r="D27" s="81">
        <f t="shared" si="4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1"/>
        <v>0</v>
      </c>
      <c r="M27" s="83">
        <f>IF(ISERROR(VLOOKUP('Zahtevek zdravniki'!$B27,Šifranti!$B$53:$F$53,5,FALSE)),0,VLOOKUP('Zahtevek zdravniki'!$B27,Šifranti!$B$53:$F$53,5,FALSE))</f>
        <v>0</v>
      </c>
      <c r="N27" s="84"/>
      <c r="O27" s="83">
        <f t="shared" si="5"/>
        <v>0</v>
      </c>
      <c r="P27" s="85">
        <f t="shared" si="2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3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ht="12.75">
      <c r="A28" s="79"/>
      <c r="B28" s="79"/>
      <c r="C28" s="80"/>
      <c r="D28" s="81">
        <f t="shared" si="4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1"/>
        <v>0</v>
      </c>
      <c r="M28" s="83">
        <f>IF(ISERROR(VLOOKUP('Zahtevek zdravniki'!$B28,Šifranti!$B$53:$F$53,5,FALSE)),0,VLOOKUP('Zahtevek zdravniki'!$B28,Šifranti!$B$53:$F$53,5,FALSE))</f>
        <v>0</v>
      </c>
      <c r="N28" s="84"/>
      <c r="O28" s="83">
        <f t="shared" si="5"/>
        <v>0</v>
      </c>
      <c r="P28" s="85">
        <f t="shared" si="2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3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ht="12.75">
      <c r="A29" s="79"/>
      <c r="B29" s="79"/>
      <c r="C29" s="80"/>
      <c r="D29" s="81">
        <f t="shared" si="4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1"/>
        <v>0</v>
      </c>
      <c r="M29" s="83">
        <f>IF(ISERROR(VLOOKUP('Zahtevek zdravniki'!$B29,Šifranti!$B$53:$F$53,5,FALSE)),0,VLOOKUP('Zahtevek zdravniki'!$B29,Šifranti!$B$53:$F$53,5,FALSE))</f>
        <v>0</v>
      </c>
      <c r="N29" s="84"/>
      <c r="O29" s="83">
        <f t="shared" si="5"/>
        <v>0</v>
      </c>
      <c r="P29" s="85">
        <f t="shared" si="2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3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ht="12.75">
      <c r="A30" s="79"/>
      <c r="B30" s="79"/>
      <c r="C30" s="80"/>
      <c r="D30" s="81">
        <f t="shared" si="4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1"/>
        <v>0</v>
      </c>
      <c r="M30" s="83">
        <f>IF(ISERROR(VLOOKUP('Zahtevek zdravniki'!$B30,Šifranti!$B$53:$F$53,5,FALSE)),0,VLOOKUP('Zahtevek zdravniki'!$B30,Šifranti!$B$53:$F$53,5,FALSE))</f>
        <v>0</v>
      </c>
      <c r="N30" s="84"/>
      <c r="O30" s="83">
        <f t="shared" si="5"/>
        <v>0</v>
      </c>
      <c r="P30" s="85">
        <f t="shared" si="2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3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ht="12.75">
      <c r="A31" s="79"/>
      <c r="B31" s="79"/>
      <c r="C31" s="80"/>
      <c r="D31" s="81">
        <f t="shared" si="4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1"/>
        <v>0</v>
      </c>
      <c r="M31" s="83">
        <f>IF(ISERROR(VLOOKUP('Zahtevek zdravniki'!$B31,Šifranti!$B$53:$F$53,5,FALSE)),0,VLOOKUP('Zahtevek zdravniki'!$B31,Šifranti!$B$53:$F$53,5,FALSE))</f>
        <v>0</v>
      </c>
      <c r="N31" s="84"/>
      <c r="O31" s="83">
        <f t="shared" si="5"/>
        <v>0</v>
      </c>
      <c r="P31" s="85">
        <f t="shared" si="2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3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ht="12.75">
      <c r="A32" s="79"/>
      <c r="B32" s="79"/>
      <c r="C32" s="80"/>
      <c r="D32" s="81">
        <f t="shared" si="4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1"/>
        <v>0</v>
      </c>
      <c r="M32" s="83">
        <f>IF(ISERROR(VLOOKUP('Zahtevek zdravniki'!$B32,Šifranti!$B$53:$F$53,5,FALSE)),0,VLOOKUP('Zahtevek zdravniki'!$B32,Šifranti!$B$53:$F$53,5,FALSE))</f>
        <v>0</v>
      </c>
      <c r="N32" s="84"/>
      <c r="O32" s="83">
        <f t="shared" si="5"/>
        <v>0</v>
      </c>
      <c r="P32" s="85">
        <f t="shared" si="2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3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3" ht="12.75">
      <c r="A33" s="79"/>
      <c r="B33" s="79"/>
      <c r="C33" s="80"/>
      <c r="D33" s="81">
        <f t="shared" si="4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1"/>
        <v>0</v>
      </c>
      <c r="M33" s="83">
        <f>IF(ISERROR(VLOOKUP('Zahtevek zdravniki'!$B33,Šifranti!$B$53:$F$53,5,FALSE)),0,VLOOKUP('Zahtevek zdravniki'!$B33,Šifranti!$B$53:$F$53,5,FALSE))</f>
        <v>0</v>
      </c>
      <c r="N33" s="84"/>
      <c r="O33" s="83">
        <f t="shared" si="5"/>
        <v>0</v>
      </c>
      <c r="P33" s="85">
        <f t="shared" si="2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3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</row>
    <row r="34" spans="1:53" ht="12.75">
      <c r="A34" s="79"/>
      <c r="B34" s="79"/>
      <c r="C34" s="80"/>
      <c r="D34" s="81">
        <f t="shared" si="4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1"/>
        <v>0</v>
      </c>
      <c r="M34" s="83">
        <f>IF(ISERROR(VLOOKUP('Zahtevek zdravniki'!$B34,Šifranti!$B$53:$F$53,5,FALSE)),0,VLOOKUP('Zahtevek zdravniki'!$B34,Šifranti!$B$53:$F$53,5,FALSE))</f>
        <v>0</v>
      </c>
      <c r="N34" s="84"/>
      <c r="O34" s="83">
        <f t="shared" si="5"/>
        <v>0</v>
      </c>
      <c r="P34" s="85">
        <f t="shared" si="2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3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</row>
    <row r="35" spans="1:53" ht="12.75">
      <c r="A35" s="79"/>
      <c r="B35" s="79"/>
      <c r="C35" s="80"/>
      <c r="D35" s="81">
        <f t="shared" si="4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1"/>
        <v>0</v>
      </c>
      <c r="M35" s="83">
        <f>IF(ISERROR(VLOOKUP('Zahtevek zdravniki'!$B35,Šifranti!$B$53:$F$53,5,FALSE)),0,VLOOKUP('Zahtevek zdravniki'!$B35,Šifranti!$B$53:$F$53,5,FALSE))</f>
        <v>0</v>
      </c>
      <c r="N35" s="84"/>
      <c r="O35" s="83">
        <f t="shared" si="5"/>
        <v>0</v>
      </c>
      <c r="P35" s="85">
        <f t="shared" si="2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3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</row>
    <row r="36" spans="1:53" ht="12.75">
      <c r="A36" s="79"/>
      <c r="B36" s="79"/>
      <c r="C36" s="80"/>
      <c r="D36" s="81">
        <f t="shared" si="4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1"/>
        <v>0</v>
      </c>
      <c r="M36" s="83">
        <f>IF(ISERROR(VLOOKUP('Zahtevek zdravniki'!$B36,Šifranti!$B$53:$F$53,5,FALSE)),0,VLOOKUP('Zahtevek zdravniki'!$B36,Šifranti!$B$53:$F$53,5,FALSE))</f>
        <v>0</v>
      </c>
      <c r="N36" s="84"/>
      <c r="O36" s="83">
        <f t="shared" si="5"/>
        <v>0</v>
      </c>
      <c r="P36" s="85">
        <f t="shared" si="2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3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 t="shared" si="22"/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Zdravniki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106" zoomScaleNormal="106" zoomScalePageLayoutView="0" workbookViewId="0" topLeftCell="A1">
      <selection activeCell="I49" sqref="I49"/>
    </sheetView>
  </sheetViews>
  <sheetFormatPr defaultColWidth="9.00390625" defaultRowHeight="12.75"/>
  <cols>
    <col min="1" max="1" width="4.125" style="0" customWidth="1"/>
    <col min="2" max="2" width="74.25390625" style="0" customWidth="1"/>
    <col min="3" max="3" width="5.875" style="0" customWidth="1"/>
    <col min="4" max="4" width="8.25390625" style="0" customWidth="1"/>
    <col min="6" max="6" width="14.00390625" style="0" customWidth="1"/>
    <col min="7" max="7" width="11.00390625" style="105" customWidth="1"/>
    <col min="8" max="8" width="11.125" style="0" customWidth="1"/>
    <col min="10" max="10" width="12.625" style="0" customWidth="1"/>
  </cols>
  <sheetData>
    <row r="1" spans="1:10" s="111" customFormat="1" ht="95.25" customHeight="1">
      <c r="A1" s="106"/>
      <c r="B1" s="107" t="s">
        <v>104</v>
      </c>
      <c r="C1" s="108" t="s">
        <v>105</v>
      </c>
      <c r="D1" s="108" t="s">
        <v>106</v>
      </c>
      <c r="E1" s="108" t="s">
        <v>107</v>
      </c>
      <c r="F1" s="152" t="s">
        <v>177</v>
      </c>
      <c r="G1" s="109"/>
      <c r="H1" s="110" t="s">
        <v>108</v>
      </c>
      <c r="J1" s="110" t="s">
        <v>109</v>
      </c>
    </row>
    <row r="2" spans="1:13" ht="12.75">
      <c r="A2" s="112">
        <v>4</v>
      </c>
      <c r="B2" s="113" t="s">
        <v>110</v>
      </c>
      <c r="C2" s="155">
        <v>21</v>
      </c>
      <c r="D2" s="155">
        <v>6</v>
      </c>
      <c r="E2" s="156">
        <v>15</v>
      </c>
      <c r="F2" s="157">
        <v>762.6</v>
      </c>
      <c r="H2" s="115">
        <v>0</v>
      </c>
      <c r="J2">
        <v>8</v>
      </c>
      <c r="M2" s="115"/>
    </row>
    <row r="3" spans="1:13" ht="12.75">
      <c r="A3" s="112">
        <v>29</v>
      </c>
      <c r="B3" s="113" t="s">
        <v>111</v>
      </c>
      <c r="C3" s="114">
        <v>32</v>
      </c>
      <c r="D3" s="114">
        <v>6</v>
      </c>
      <c r="E3" s="150">
        <v>26</v>
      </c>
      <c r="F3" s="153">
        <v>1173.99</v>
      </c>
      <c r="H3" s="115">
        <v>0.5</v>
      </c>
      <c r="J3">
        <v>12</v>
      </c>
      <c r="M3" s="115"/>
    </row>
    <row r="4" spans="1:13" ht="12.75">
      <c r="A4" s="112">
        <v>39</v>
      </c>
      <c r="B4" s="113" t="s">
        <v>112</v>
      </c>
      <c r="C4" s="155">
        <v>15</v>
      </c>
      <c r="D4" s="155">
        <v>6</v>
      </c>
      <c r="E4" s="156">
        <v>9</v>
      </c>
      <c r="F4" s="157">
        <v>602.7</v>
      </c>
      <c r="H4" s="115">
        <v>1</v>
      </c>
      <c r="J4">
        <v>15</v>
      </c>
      <c r="M4" s="115"/>
    </row>
    <row r="5" spans="1:13" ht="12.75">
      <c r="A5" s="112">
        <v>40</v>
      </c>
      <c r="B5" s="113" t="s">
        <v>113</v>
      </c>
      <c r="C5" s="155">
        <v>16</v>
      </c>
      <c r="D5" s="155">
        <v>6</v>
      </c>
      <c r="E5" s="156">
        <v>10</v>
      </c>
      <c r="F5" s="157">
        <v>626.81</v>
      </c>
      <c r="J5">
        <v>18</v>
      </c>
      <c r="M5" s="115"/>
    </row>
    <row r="6" spans="1:13" ht="12.75">
      <c r="A6" s="112">
        <v>1</v>
      </c>
      <c r="B6" s="113" t="s">
        <v>114</v>
      </c>
      <c r="C6" s="155">
        <v>21</v>
      </c>
      <c r="D6" s="155">
        <v>6</v>
      </c>
      <c r="E6" s="156">
        <v>15</v>
      </c>
      <c r="F6" s="157">
        <v>762.6</v>
      </c>
      <c r="M6" s="115"/>
    </row>
    <row r="7" spans="1:13" ht="12.75">
      <c r="A7" s="112">
        <v>2</v>
      </c>
      <c r="B7" s="113" t="s">
        <v>115</v>
      </c>
      <c r="C7" s="155">
        <v>22</v>
      </c>
      <c r="D7" s="155">
        <v>6</v>
      </c>
      <c r="E7" s="156">
        <v>16</v>
      </c>
      <c r="F7" s="157">
        <v>793.1</v>
      </c>
      <c r="M7" s="115"/>
    </row>
    <row r="8" spans="1:13" ht="12.75">
      <c r="A8" s="112">
        <v>3</v>
      </c>
      <c r="B8" s="113" t="s">
        <v>116</v>
      </c>
      <c r="C8" s="155">
        <v>24</v>
      </c>
      <c r="D8" s="155">
        <v>6</v>
      </c>
      <c r="E8" s="156">
        <v>18</v>
      </c>
      <c r="F8" s="157">
        <v>857.83</v>
      </c>
      <c r="M8" s="115"/>
    </row>
    <row r="9" spans="1:13" ht="12.75">
      <c r="A9" s="112">
        <v>10</v>
      </c>
      <c r="B9" s="113" t="s">
        <v>117</v>
      </c>
      <c r="C9" s="114">
        <v>29</v>
      </c>
      <c r="D9" s="114">
        <v>6</v>
      </c>
      <c r="E9" s="150">
        <v>23</v>
      </c>
      <c r="F9" s="153">
        <v>1043.68</v>
      </c>
      <c r="M9" s="115"/>
    </row>
    <row r="10" spans="1:13" ht="12.75">
      <c r="A10" s="112">
        <v>11</v>
      </c>
      <c r="B10" s="113" t="s">
        <v>118</v>
      </c>
      <c r="C10" s="114">
        <v>30</v>
      </c>
      <c r="D10" s="114">
        <v>6</v>
      </c>
      <c r="E10" s="150">
        <v>24</v>
      </c>
      <c r="F10" s="153">
        <v>1085.43</v>
      </c>
      <c r="M10" s="115"/>
    </row>
    <row r="11" spans="1:13" ht="12.75">
      <c r="A11" s="112">
        <v>12</v>
      </c>
      <c r="B11" s="149" t="s">
        <v>119</v>
      </c>
      <c r="C11" s="114">
        <v>32</v>
      </c>
      <c r="D11" s="114">
        <v>6</v>
      </c>
      <c r="E11" s="150">
        <v>26</v>
      </c>
      <c r="F11" s="153">
        <v>1173.99</v>
      </c>
      <c r="M11" s="115"/>
    </row>
    <row r="12" spans="1:13" ht="12.75">
      <c r="A12" s="112">
        <v>28</v>
      </c>
      <c r="B12" s="149" t="s">
        <v>120</v>
      </c>
      <c r="C12" s="114">
        <v>30</v>
      </c>
      <c r="D12" s="114">
        <v>6</v>
      </c>
      <c r="E12" s="150">
        <v>24</v>
      </c>
      <c r="F12" s="153">
        <v>1085.43</v>
      </c>
      <c r="M12" s="115"/>
    </row>
    <row r="13" spans="1:13" ht="12.75">
      <c r="A13" s="112">
        <v>52</v>
      </c>
      <c r="B13" s="149" t="s">
        <v>169</v>
      </c>
      <c r="C13" s="114">
        <v>34</v>
      </c>
      <c r="D13" s="114">
        <v>6</v>
      </c>
      <c r="E13" s="150">
        <v>28</v>
      </c>
      <c r="F13" s="153">
        <v>1269.78</v>
      </c>
      <c r="M13" s="115"/>
    </row>
    <row r="14" spans="1:13" ht="12.75">
      <c r="A14" s="112">
        <v>5</v>
      </c>
      <c r="B14" s="149" t="s">
        <v>121</v>
      </c>
      <c r="C14" s="155">
        <v>21</v>
      </c>
      <c r="D14" s="155">
        <v>6</v>
      </c>
      <c r="E14" s="156">
        <v>15</v>
      </c>
      <c r="F14" s="157">
        <v>762.6</v>
      </c>
      <c r="M14" s="115"/>
    </row>
    <row r="15" spans="1:13" ht="12.75">
      <c r="A15" s="112">
        <v>6</v>
      </c>
      <c r="B15" s="149" t="s">
        <v>122</v>
      </c>
      <c r="C15" s="155">
        <v>21</v>
      </c>
      <c r="D15" s="155">
        <v>6</v>
      </c>
      <c r="E15" s="156">
        <v>15</v>
      </c>
      <c r="F15" s="157">
        <v>762.6</v>
      </c>
      <c r="I15" s="116"/>
      <c r="J15" s="116"/>
      <c r="M15" s="115"/>
    </row>
    <row r="16" spans="1:13" ht="12.75">
      <c r="A16" s="112">
        <v>53</v>
      </c>
      <c r="B16" s="149" t="s">
        <v>170</v>
      </c>
      <c r="C16" s="155">
        <v>21</v>
      </c>
      <c r="D16" s="155">
        <v>6</v>
      </c>
      <c r="E16" s="156">
        <v>15</v>
      </c>
      <c r="F16" s="157">
        <v>762.6</v>
      </c>
      <c r="M16" s="115"/>
    </row>
    <row r="17" spans="1:13" ht="12.75">
      <c r="A17" s="112">
        <v>7</v>
      </c>
      <c r="B17" s="149" t="s">
        <v>123</v>
      </c>
      <c r="C17" s="155">
        <v>21</v>
      </c>
      <c r="D17" s="155">
        <v>6</v>
      </c>
      <c r="E17" s="156">
        <v>15</v>
      </c>
      <c r="F17" s="157">
        <v>762.6</v>
      </c>
      <c r="M17" s="115"/>
    </row>
    <row r="18" spans="1:13" ht="12.75">
      <c r="A18" s="112">
        <v>9</v>
      </c>
      <c r="B18" s="149" t="s">
        <v>124</v>
      </c>
      <c r="C18" s="114">
        <v>25</v>
      </c>
      <c r="D18" s="114">
        <v>6</v>
      </c>
      <c r="E18" s="150">
        <v>19</v>
      </c>
      <c r="F18" s="153">
        <v>892.13</v>
      </c>
      <c r="M18" s="115"/>
    </row>
    <row r="19" spans="1:13" ht="12.75">
      <c r="A19" s="112">
        <v>8</v>
      </c>
      <c r="B19" s="149" t="s">
        <v>125</v>
      </c>
      <c r="C19" s="114">
        <v>25</v>
      </c>
      <c r="D19" s="114">
        <v>6</v>
      </c>
      <c r="E19" s="150">
        <v>19</v>
      </c>
      <c r="F19" s="153">
        <v>892.13</v>
      </c>
      <c r="M19" s="115"/>
    </row>
    <row r="20" spans="1:13" ht="12.75">
      <c r="A20" s="112">
        <v>37</v>
      </c>
      <c r="B20" s="149" t="s">
        <v>126</v>
      </c>
      <c r="C20" s="114">
        <v>31</v>
      </c>
      <c r="D20" s="114">
        <v>6</v>
      </c>
      <c r="E20" s="150">
        <v>25</v>
      </c>
      <c r="F20" s="153">
        <v>1128.83</v>
      </c>
      <c r="M20" s="115"/>
    </row>
    <row r="21" spans="1:13" ht="12.75">
      <c r="A21" s="112">
        <v>24</v>
      </c>
      <c r="B21" s="149" t="s">
        <v>127</v>
      </c>
      <c r="C21" s="114">
        <v>32</v>
      </c>
      <c r="D21" s="114">
        <v>6</v>
      </c>
      <c r="E21" s="150">
        <v>26</v>
      </c>
      <c r="F21" s="153">
        <v>1173.99</v>
      </c>
      <c r="M21" s="115"/>
    </row>
    <row r="22" spans="1:13" ht="12.75">
      <c r="A22" s="112">
        <v>49</v>
      </c>
      <c r="B22" s="149" t="s">
        <v>128</v>
      </c>
      <c r="C22" s="114">
        <v>31</v>
      </c>
      <c r="D22" s="114">
        <v>6</v>
      </c>
      <c r="E22" s="150">
        <v>25</v>
      </c>
      <c r="F22" s="153">
        <v>1128.83</v>
      </c>
      <c r="M22" s="115"/>
    </row>
    <row r="23" spans="1:13" ht="12.75">
      <c r="A23" s="112">
        <v>23</v>
      </c>
      <c r="B23" s="149" t="s">
        <v>129</v>
      </c>
      <c r="C23" s="114">
        <v>30</v>
      </c>
      <c r="D23" s="114">
        <v>6</v>
      </c>
      <c r="E23" s="150">
        <v>24</v>
      </c>
      <c r="F23" s="153">
        <v>1085.43</v>
      </c>
      <c r="M23" s="115"/>
    </row>
    <row r="24" spans="1:13" ht="12.75">
      <c r="A24" s="112">
        <v>22</v>
      </c>
      <c r="B24" s="149" t="s">
        <v>130</v>
      </c>
      <c r="C24" s="114">
        <v>29</v>
      </c>
      <c r="D24" s="114">
        <v>6</v>
      </c>
      <c r="E24" s="150">
        <v>23</v>
      </c>
      <c r="F24" s="153">
        <v>1043.68</v>
      </c>
      <c r="M24" s="115"/>
    </row>
    <row r="25" spans="1:13" ht="12.75">
      <c r="A25" s="112">
        <v>18</v>
      </c>
      <c r="B25" s="149" t="s">
        <v>131</v>
      </c>
      <c r="C25" s="114">
        <v>32</v>
      </c>
      <c r="D25" s="114">
        <v>6</v>
      </c>
      <c r="E25" s="150">
        <v>26</v>
      </c>
      <c r="F25" s="153">
        <v>1173.99</v>
      </c>
      <c r="M25" s="115"/>
    </row>
    <row r="26" spans="1:13" ht="12.75">
      <c r="A26" s="112">
        <v>48</v>
      </c>
      <c r="B26" s="149" t="s">
        <v>132</v>
      </c>
      <c r="C26" s="114">
        <v>31</v>
      </c>
      <c r="D26" s="114">
        <v>6</v>
      </c>
      <c r="E26" s="150">
        <v>25</v>
      </c>
      <c r="F26" s="153">
        <v>1128.83</v>
      </c>
      <c r="M26" s="115"/>
    </row>
    <row r="27" spans="1:13" ht="12.75">
      <c r="A27" s="112">
        <v>17</v>
      </c>
      <c r="B27" s="149" t="s">
        <v>133</v>
      </c>
      <c r="C27" s="114">
        <v>30</v>
      </c>
      <c r="D27" s="114">
        <v>6</v>
      </c>
      <c r="E27" s="150">
        <v>24</v>
      </c>
      <c r="F27" s="153">
        <v>1085.43</v>
      </c>
      <c r="M27" s="115"/>
    </row>
    <row r="28" spans="1:13" ht="12.75">
      <c r="A28" s="112">
        <v>16</v>
      </c>
      <c r="B28" s="149" t="s">
        <v>134</v>
      </c>
      <c r="C28" s="114">
        <v>29</v>
      </c>
      <c r="D28" s="114">
        <v>6</v>
      </c>
      <c r="E28" s="150">
        <v>23</v>
      </c>
      <c r="F28" s="153">
        <v>1043.68</v>
      </c>
      <c r="M28" s="115"/>
    </row>
    <row r="29" spans="1:13" ht="12.75">
      <c r="A29" s="112">
        <v>26</v>
      </c>
      <c r="B29" s="149" t="s">
        <v>135</v>
      </c>
      <c r="C29" s="114">
        <v>29</v>
      </c>
      <c r="D29" s="114">
        <v>6</v>
      </c>
      <c r="E29" s="150">
        <v>23</v>
      </c>
      <c r="F29" s="153">
        <v>1043.68</v>
      </c>
      <c r="M29" s="115"/>
    </row>
    <row r="30" spans="1:13" ht="12.75">
      <c r="A30" s="112">
        <v>27</v>
      </c>
      <c r="B30" s="149" t="s">
        <v>136</v>
      </c>
      <c r="C30" s="114">
        <v>29</v>
      </c>
      <c r="D30" s="114">
        <v>6</v>
      </c>
      <c r="E30" s="150">
        <v>23</v>
      </c>
      <c r="F30" s="153">
        <v>1043.68</v>
      </c>
      <c r="M30" s="115"/>
    </row>
    <row r="31" spans="1:13" ht="12.75">
      <c r="A31" s="112">
        <v>34</v>
      </c>
      <c r="B31" s="149" t="s">
        <v>137</v>
      </c>
      <c r="C31" s="114">
        <v>30</v>
      </c>
      <c r="D31" s="114">
        <v>6</v>
      </c>
      <c r="E31" s="150">
        <v>24</v>
      </c>
      <c r="F31" s="153">
        <v>1085.43</v>
      </c>
      <c r="M31" s="115"/>
    </row>
    <row r="32" spans="1:13" ht="12.75">
      <c r="A32" s="112">
        <v>54</v>
      </c>
      <c r="B32" s="149" t="s">
        <v>171</v>
      </c>
      <c r="C32" s="114">
        <v>35</v>
      </c>
      <c r="D32" s="114">
        <v>6</v>
      </c>
      <c r="E32" s="150">
        <v>29</v>
      </c>
      <c r="F32" s="153">
        <v>1320.58</v>
      </c>
      <c r="M32" s="115"/>
    </row>
    <row r="33" spans="1:13" ht="12.75">
      <c r="A33" s="112">
        <v>51</v>
      </c>
      <c r="B33" s="113" t="s">
        <v>139</v>
      </c>
      <c r="C33" s="114">
        <v>33</v>
      </c>
      <c r="D33" s="114">
        <v>6</v>
      </c>
      <c r="E33" s="150">
        <v>27</v>
      </c>
      <c r="F33" s="153">
        <v>1220.94</v>
      </c>
      <c r="M33" s="115"/>
    </row>
    <row r="34" spans="1:13" ht="12.75">
      <c r="A34" s="112">
        <v>32</v>
      </c>
      <c r="B34" s="149" t="s">
        <v>138</v>
      </c>
      <c r="C34" s="114">
        <v>30</v>
      </c>
      <c r="D34" s="114">
        <v>6</v>
      </c>
      <c r="E34" s="150">
        <v>24</v>
      </c>
      <c r="F34" s="153">
        <v>1085.43</v>
      </c>
      <c r="M34" s="115"/>
    </row>
    <row r="35" spans="1:13" ht="12.75">
      <c r="A35" s="112">
        <v>55</v>
      </c>
      <c r="B35" s="113" t="s">
        <v>172</v>
      </c>
      <c r="C35" s="114">
        <v>32</v>
      </c>
      <c r="D35" s="114">
        <v>6</v>
      </c>
      <c r="E35" s="150">
        <v>26</v>
      </c>
      <c r="F35" s="153">
        <v>1173.99</v>
      </c>
      <c r="M35" s="115"/>
    </row>
    <row r="36" spans="1:13" ht="12.75">
      <c r="A36" s="112">
        <v>38</v>
      </c>
      <c r="B36" s="113" t="s">
        <v>173</v>
      </c>
      <c r="C36" s="114">
        <v>29</v>
      </c>
      <c r="D36" s="114">
        <v>6</v>
      </c>
      <c r="E36" s="150">
        <v>23</v>
      </c>
      <c r="F36" s="153">
        <v>1043.68</v>
      </c>
      <c r="M36" s="115"/>
    </row>
    <row r="37" spans="1:13" ht="12.75">
      <c r="A37" s="112">
        <v>50</v>
      </c>
      <c r="B37" s="113" t="s">
        <v>140</v>
      </c>
      <c r="C37" s="114">
        <v>33</v>
      </c>
      <c r="D37" s="114">
        <v>6</v>
      </c>
      <c r="E37" s="150">
        <v>27</v>
      </c>
      <c r="F37" s="153">
        <v>1220.94</v>
      </c>
      <c r="M37" s="115"/>
    </row>
    <row r="38" spans="1:13" ht="12.75">
      <c r="A38" s="112">
        <v>33</v>
      </c>
      <c r="B38" s="113" t="s">
        <v>141</v>
      </c>
      <c r="C38" s="114">
        <v>30</v>
      </c>
      <c r="D38" s="114">
        <v>6</v>
      </c>
      <c r="E38" s="150">
        <v>24</v>
      </c>
      <c r="F38" s="153">
        <v>1085.43</v>
      </c>
      <c r="M38" s="115"/>
    </row>
    <row r="39" spans="1:13" ht="12.75">
      <c r="A39" s="112">
        <v>15</v>
      </c>
      <c r="B39" s="113" t="s">
        <v>142</v>
      </c>
      <c r="C39" s="114">
        <v>31</v>
      </c>
      <c r="D39" s="114">
        <v>6</v>
      </c>
      <c r="E39" s="150">
        <v>25</v>
      </c>
      <c r="F39" s="153">
        <v>1128.83</v>
      </c>
      <c r="M39" s="115"/>
    </row>
    <row r="40" spans="1:13" ht="12.75">
      <c r="A40" s="112">
        <v>25</v>
      </c>
      <c r="B40" s="113" t="s">
        <v>143</v>
      </c>
      <c r="C40" s="114">
        <v>29</v>
      </c>
      <c r="D40" s="114">
        <v>6</v>
      </c>
      <c r="E40" s="150">
        <v>23</v>
      </c>
      <c r="F40" s="153">
        <v>1043.68</v>
      </c>
      <c r="I40" s="116"/>
      <c r="J40" s="116"/>
      <c r="M40" s="115"/>
    </row>
    <row r="41" spans="1:13" ht="12.75">
      <c r="A41" s="112">
        <v>36</v>
      </c>
      <c r="B41" s="113" t="s">
        <v>144</v>
      </c>
      <c r="C41" s="114">
        <v>33</v>
      </c>
      <c r="D41" s="114">
        <v>6</v>
      </c>
      <c r="E41" s="150">
        <v>27</v>
      </c>
      <c r="F41" s="153">
        <v>1220.94</v>
      </c>
      <c r="I41" s="116"/>
      <c r="J41" s="116"/>
      <c r="M41" s="115"/>
    </row>
    <row r="42" spans="1:13" s="116" customFormat="1" ht="12.75">
      <c r="A42" s="112">
        <v>35</v>
      </c>
      <c r="B42" s="113" t="s">
        <v>145</v>
      </c>
      <c r="C42" s="114">
        <v>30</v>
      </c>
      <c r="D42" s="114">
        <v>6</v>
      </c>
      <c r="E42" s="150">
        <v>24</v>
      </c>
      <c r="F42" s="153">
        <v>1085.43</v>
      </c>
      <c r="G42" s="105"/>
      <c r="H42"/>
      <c r="I42"/>
      <c r="J42"/>
      <c r="M42" s="115"/>
    </row>
    <row r="43" spans="1:13" s="116" customFormat="1" ht="12.75">
      <c r="A43" s="112">
        <v>31</v>
      </c>
      <c r="B43" s="113" t="s">
        <v>146</v>
      </c>
      <c r="C43" s="114">
        <v>30</v>
      </c>
      <c r="D43" s="114">
        <v>6</v>
      </c>
      <c r="E43" s="150">
        <v>24</v>
      </c>
      <c r="F43" s="153">
        <v>1085.43</v>
      </c>
      <c r="G43" s="105"/>
      <c r="H43"/>
      <c r="I43"/>
      <c r="J43"/>
      <c r="M43" s="115"/>
    </row>
    <row r="44" spans="1:13" s="116" customFormat="1" ht="12.75">
      <c r="A44" s="112">
        <v>30</v>
      </c>
      <c r="B44" s="113" t="s">
        <v>147</v>
      </c>
      <c r="C44" s="114">
        <v>29</v>
      </c>
      <c r="D44" s="114">
        <v>6</v>
      </c>
      <c r="E44" s="150">
        <v>23</v>
      </c>
      <c r="F44" s="153">
        <v>1043.68</v>
      </c>
      <c r="G44" s="105"/>
      <c r="H44"/>
      <c r="I44"/>
      <c r="J44"/>
      <c r="M44" s="115"/>
    </row>
    <row r="45" spans="1:13" s="116" customFormat="1" ht="12.75" customHeight="1">
      <c r="A45" s="112">
        <v>41</v>
      </c>
      <c r="B45" s="113" t="s">
        <v>148</v>
      </c>
      <c r="C45" s="114">
        <v>30</v>
      </c>
      <c r="D45" s="114">
        <v>6</v>
      </c>
      <c r="E45" s="150">
        <v>24</v>
      </c>
      <c r="F45" s="153">
        <v>1085.43</v>
      </c>
      <c r="G45" s="105"/>
      <c r="H45"/>
      <c r="I45"/>
      <c r="J45"/>
      <c r="M45" s="115"/>
    </row>
    <row r="46" spans="1:13" s="116" customFormat="1" ht="13.5" customHeight="1">
      <c r="A46" s="112">
        <v>42</v>
      </c>
      <c r="B46" s="113" t="s">
        <v>149</v>
      </c>
      <c r="C46" s="114">
        <v>30</v>
      </c>
      <c r="D46" s="114">
        <v>6</v>
      </c>
      <c r="E46" s="150">
        <v>24</v>
      </c>
      <c r="F46" s="153">
        <v>1085.43</v>
      </c>
      <c r="G46" s="105"/>
      <c r="H46"/>
      <c r="I46"/>
      <c r="J46"/>
      <c r="M46" s="115"/>
    </row>
    <row r="47" spans="1:13" s="116" customFormat="1" ht="12.75">
      <c r="A47" s="112">
        <v>43</v>
      </c>
      <c r="B47" s="113" t="s">
        <v>150</v>
      </c>
      <c r="C47" s="155">
        <v>17</v>
      </c>
      <c r="D47" s="155">
        <v>6</v>
      </c>
      <c r="E47" s="156">
        <v>11</v>
      </c>
      <c r="F47" s="157">
        <v>651.88</v>
      </c>
      <c r="G47" s="105"/>
      <c r="H47"/>
      <c r="I47"/>
      <c r="J47"/>
      <c r="M47" s="115"/>
    </row>
    <row r="48" spans="1:13" s="116" customFormat="1" ht="12.75">
      <c r="A48" s="112">
        <v>44</v>
      </c>
      <c r="B48" s="113" t="s">
        <v>151</v>
      </c>
      <c r="C48" s="155">
        <v>23</v>
      </c>
      <c r="D48" s="155">
        <v>6</v>
      </c>
      <c r="E48" s="156">
        <v>17</v>
      </c>
      <c r="F48" s="157">
        <v>824.84</v>
      </c>
      <c r="G48" s="105"/>
      <c r="H48"/>
      <c r="I48"/>
      <c r="J48"/>
      <c r="M48" s="115"/>
    </row>
    <row r="49" spans="1:13" s="116" customFormat="1" ht="12.75">
      <c r="A49" s="112">
        <v>45</v>
      </c>
      <c r="B49" s="113" t="s">
        <v>152</v>
      </c>
      <c r="C49" s="114">
        <v>29</v>
      </c>
      <c r="D49" s="114">
        <v>6</v>
      </c>
      <c r="E49" s="150">
        <v>23</v>
      </c>
      <c r="F49" s="153">
        <v>1043.68</v>
      </c>
      <c r="G49" s="105"/>
      <c r="H49"/>
      <c r="M49" s="115"/>
    </row>
    <row r="50" spans="1:13" s="116" customFormat="1" ht="12.75">
      <c r="A50" s="112">
        <v>46</v>
      </c>
      <c r="B50" s="113" t="s">
        <v>153</v>
      </c>
      <c r="C50" s="114">
        <v>29</v>
      </c>
      <c r="D50" s="114">
        <v>6</v>
      </c>
      <c r="E50" s="150">
        <v>23</v>
      </c>
      <c r="F50" s="153">
        <v>1043.68</v>
      </c>
      <c r="G50" s="105"/>
      <c r="H50"/>
      <c r="M50" s="115"/>
    </row>
    <row r="51" spans="1:13" s="116" customFormat="1" ht="12.75">
      <c r="A51" s="112">
        <v>47</v>
      </c>
      <c r="B51" s="113" t="s">
        <v>154</v>
      </c>
      <c r="C51" s="114">
        <v>31</v>
      </c>
      <c r="D51" s="114">
        <v>6</v>
      </c>
      <c r="E51" s="150">
        <v>25</v>
      </c>
      <c r="F51" s="153">
        <v>1128.83</v>
      </c>
      <c r="G51" s="105"/>
      <c r="H51"/>
      <c r="M51" s="115"/>
    </row>
    <row r="52" spans="1:13" s="116" customFormat="1" ht="12.75">
      <c r="A52" s="112"/>
      <c r="B52" s="117" t="s">
        <v>155</v>
      </c>
      <c r="C52" s="118"/>
      <c r="D52" s="118"/>
      <c r="E52" s="151"/>
      <c r="F52" s="154"/>
      <c r="G52" s="105"/>
      <c r="H52"/>
      <c r="M52" s="115"/>
    </row>
    <row r="53" spans="1:7" s="116" customFormat="1" ht="12.75">
      <c r="A53" s="112">
        <v>20</v>
      </c>
      <c r="B53" s="113" t="s">
        <v>156</v>
      </c>
      <c r="C53" s="114">
        <v>35</v>
      </c>
      <c r="D53" s="114">
        <v>6</v>
      </c>
      <c r="E53" s="150">
        <v>29</v>
      </c>
      <c r="F53" s="153">
        <v>1320.58</v>
      </c>
      <c r="G53" s="119"/>
    </row>
    <row r="54" spans="1:7" s="116" customFormat="1" ht="12.75">
      <c r="A54" s="112">
        <v>21</v>
      </c>
      <c r="B54" s="113" t="s">
        <v>157</v>
      </c>
      <c r="C54" s="114">
        <v>35</v>
      </c>
      <c r="D54" s="114">
        <v>6</v>
      </c>
      <c r="E54" s="150">
        <v>29</v>
      </c>
      <c r="F54" s="153">
        <v>1320.58</v>
      </c>
      <c r="G54" s="119"/>
    </row>
    <row r="55" spans="3:7" s="116" customFormat="1" ht="12.75">
      <c r="C55"/>
      <c r="D55"/>
      <c r="E55"/>
      <c r="F55"/>
      <c r="G55" s="119"/>
    </row>
    <row r="56" spans="3:7" s="116" customFormat="1" ht="12.75">
      <c r="C56"/>
      <c r="D56"/>
      <c r="E56"/>
      <c r="F56"/>
      <c r="G56" s="119"/>
    </row>
    <row r="57" spans="3:7" s="116" customFormat="1" ht="12.75">
      <c r="C57"/>
      <c r="D57"/>
      <c r="E57"/>
      <c r="F57"/>
      <c r="G57" s="119"/>
    </row>
    <row r="58" spans="3:7" s="116" customFormat="1" ht="12.75">
      <c r="C58"/>
      <c r="D58"/>
      <c r="E58"/>
      <c r="F58"/>
      <c r="G58" s="119"/>
    </row>
    <row r="59" spans="3:7" s="116" customFormat="1" ht="12.75">
      <c r="C59"/>
      <c r="D59"/>
      <c r="E59"/>
      <c r="F59"/>
      <c r="G59" s="119"/>
    </row>
    <row r="60" spans="3:7" s="116" customFormat="1" ht="12.75">
      <c r="C60"/>
      <c r="D60"/>
      <c r="E60"/>
      <c r="F60"/>
      <c r="G60" s="119"/>
    </row>
    <row r="61" spans="3:7" s="116" customFormat="1" ht="12.75">
      <c r="C61"/>
      <c r="D61"/>
      <c r="E61"/>
      <c r="F61"/>
      <c r="G61" s="119"/>
    </row>
    <row r="62" spans="3:7" s="116" customFormat="1" ht="12.75">
      <c r="C62"/>
      <c r="D62"/>
      <c r="E62"/>
      <c r="F62"/>
      <c r="G62" s="119"/>
    </row>
    <row r="63" spans="3:7" s="116" customFormat="1" ht="12.75">
      <c r="C63"/>
      <c r="D63"/>
      <c r="E63"/>
      <c r="F63"/>
      <c r="G63" s="119"/>
    </row>
    <row r="64" spans="3:7" s="116" customFormat="1" ht="12.75">
      <c r="C64"/>
      <c r="D64"/>
      <c r="E64"/>
      <c r="F64"/>
      <c r="G64" s="119"/>
    </row>
    <row r="65" spans="3:7" s="116" customFormat="1" ht="12.75">
      <c r="C65"/>
      <c r="D65"/>
      <c r="E65"/>
      <c r="F65"/>
      <c r="G65" s="119"/>
    </row>
    <row r="66" spans="3:7" s="116" customFormat="1" ht="12.75">
      <c r="C66"/>
      <c r="D66"/>
      <c r="E66"/>
      <c r="F66"/>
      <c r="G66" s="119"/>
    </row>
    <row r="67" spans="3:7" s="116" customFormat="1" ht="12.75">
      <c r="C67"/>
      <c r="D67"/>
      <c r="E67"/>
      <c r="F67"/>
      <c r="G67" s="119"/>
    </row>
    <row r="68" spans="1:8" ht="12.75">
      <c r="A68" s="116"/>
      <c r="B68" s="116"/>
      <c r="H68" s="116"/>
    </row>
    <row r="69" ht="12.75">
      <c r="A69" s="116"/>
    </row>
    <row r="70" ht="12.75">
      <c r="A70" s="116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120" customWidth="1"/>
    <col min="10" max="10" width="15.125" style="0" customWidth="1"/>
  </cols>
  <sheetData>
    <row r="1" spans="1:10" ht="13.5" thickBot="1">
      <c r="A1" s="121" t="s">
        <v>158</v>
      </c>
      <c r="B1" s="122" t="s">
        <v>22</v>
      </c>
      <c r="C1" s="122" t="s">
        <v>159</v>
      </c>
      <c r="D1" s="122" t="s">
        <v>160</v>
      </c>
      <c r="E1" s="123" t="s">
        <v>161</v>
      </c>
      <c r="F1" s="122" t="s">
        <v>162</v>
      </c>
      <c r="G1" s="123" t="s">
        <v>25</v>
      </c>
      <c r="H1" s="123" t="s">
        <v>163</v>
      </c>
      <c r="I1" s="123" t="s">
        <v>164</v>
      </c>
      <c r="J1" s="124" t="s">
        <v>165</v>
      </c>
    </row>
    <row r="2" spans="1:10" ht="12.75" hidden="1">
      <c r="A2" s="125">
        <f>Rezime!$C$8</f>
        <v>0</v>
      </c>
      <c r="B2" s="125">
        <f>Rezime!$C$10</f>
        <v>0</v>
      </c>
      <c r="C2" s="126" t="s">
        <v>166</v>
      </c>
      <c r="D2" s="126" t="s">
        <v>166</v>
      </c>
      <c r="E2" s="126" t="s">
        <v>166</v>
      </c>
      <c r="F2" s="126" t="s">
        <v>166</v>
      </c>
      <c r="G2" s="126" t="s">
        <v>166</v>
      </c>
      <c r="H2" s="126" t="s">
        <v>166</v>
      </c>
      <c r="I2" s="126" t="s">
        <v>166</v>
      </c>
      <c r="J2" s="127">
        <v>0</v>
      </c>
    </row>
    <row r="3" spans="1:10" ht="14.25" customHeight="1">
      <c r="A3" s="125">
        <f>Rezime!$C$8</f>
        <v>0</v>
      </c>
      <c r="B3" s="125">
        <f>Rezime!$C$10</f>
        <v>0</v>
      </c>
      <c r="C3" s="128">
        <f>'Zahtevek ostali poklici'!A7</f>
        <v>0</v>
      </c>
      <c r="D3" s="128">
        <f>'Zahtevek ostali poklici'!B7</f>
        <v>0</v>
      </c>
      <c r="E3" s="129">
        <f>'Zahtevek ostali poklici'!C7</f>
        <v>0</v>
      </c>
      <c r="F3" s="130">
        <f>'Zahtevek ostali poklici'!E7</f>
        <v>0</v>
      </c>
      <c r="G3" s="125">
        <f>'Zahtevek ostali poklici'!F7</f>
        <v>0</v>
      </c>
      <c r="H3" s="131" t="str">
        <f>'Zahtevek ostali poklici'!G7&amp;"-"&amp;'Zahtevek ostali poklici'!H7</f>
        <v>-</v>
      </c>
      <c r="I3" s="131" t="str">
        <f>'Zahtevek ostali poklici'!I7&amp;"-"&amp;'Zahtevek ostali poklici'!J7</f>
        <v>-</v>
      </c>
      <c r="J3" s="132">
        <f>'Zahtevek ostali poklici'!D7</f>
        <v>0</v>
      </c>
    </row>
    <row r="4" spans="1:10" ht="14.25" customHeight="1">
      <c r="A4" s="112">
        <f>Rezime!$C$8</f>
        <v>0</v>
      </c>
      <c r="B4" s="112">
        <f>Rezime!$C$10</f>
        <v>0</v>
      </c>
      <c r="C4" s="133">
        <f>'Zahtevek ostali poklici'!A8</f>
        <v>0</v>
      </c>
      <c r="D4" s="133">
        <f>'Zahtevek ostali poklici'!B8</f>
        <v>0</v>
      </c>
      <c r="E4" s="134">
        <f>'Zahtevek ostali poklici'!C8</f>
        <v>0</v>
      </c>
      <c r="F4" s="135">
        <f>'Zahtevek ostali poklici'!E8</f>
        <v>0</v>
      </c>
      <c r="G4" s="112">
        <f>'Zahtevek ostali poklici'!F8</f>
        <v>0</v>
      </c>
      <c r="H4" s="131" t="str">
        <f>'Zahtevek ostali poklici'!G8&amp;"-"&amp;'Zahtevek ostali poklici'!H8</f>
        <v>-</v>
      </c>
      <c r="I4" s="131" t="str">
        <f>'Zahtevek ostali poklici'!I8&amp;"-"&amp;'Zahtevek ostali poklici'!J8</f>
        <v>-</v>
      </c>
      <c r="J4" s="127">
        <f>'Zahtevek ostali poklici'!D8</f>
        <v>0</v>
      </c>
    </row>
    <row r="5" spans="1:10" ht="14.25" customHeight="1">
      <c r="A5" s="112">
        <f>Rezime!$C$8</f>
        <v>0</v>
      </c>
      <c r="B5" s="112">
        <f>Rezime!$C$10</f>
        <v>0</v>
      </c>
      <c r="C5" s="133">
        <f>'Zahtevek ostali poklici'!A9</f>
        <v>0</v>
      </c>
      <c r="D5" s="133">
        <f>'Zahtevek ostali poklici'!B9</f>
        <v>0</v>
      </c>
      <c r="E5" s="134">
        <f>'Zahtevek ostali poklici'!C9</f>
        <v>0</v>
      </c>
      <c r="F5" s="135">
        <f>'Zahtevek ostali poklici'!E9</f>
        <v>0</v>
      </c>
      <c r="G5" s="112">
        <f>'Zahtevek ostali poklici'!F9</f>
        <v>0</v>
      </c>
      <c r="H5" s="131" t="str">
        <f>'Zahtevek ostali poklici'!G9&amp;"-"&amp;'Zahtevek ostali poklici'!H9</f>
        <v>-</v>
      </c>
      <c r="I5" s="131" t="str">
        <f>'Zahtevek ostali poklici'!I9&amp;"-"&amp;'Zahtevek ostali poklici'!J9</f>
        <v>-</v>
      </c>
      <c r="J5" s="127">
        <f>'Zahtevek ostali poklici'!D9</f>
        <v>0</v>
      </c>
    </row>
    <row r="6" spans="1:10" ht="14.25" customHeight="1">
      <c r="A6" s="112">
        <f>Rezime!$C$8</f>
        <v>0</v>
      </c>
      <c r="B6" s="112">
        <f>Rezime!$C$10</f>
        <v>0</v>
      </c>
      <c r="C6" s="133">
        <f>'Zahtevek ostali poklici'!A10</f>
        <v>0</v>
      </c>
      <c r="D6" s="133">
        <f>'Zahtevek ostali poklici'!B10</f>
        <v>0</v>
      </c>
      <c r="E6" s="134">
        <f>'Zahtevek ostali poklici'!C10</f>
        <v>0</v>
      </c>
      <c r="F6" s="135">
        <f>'Zahtevek ostali poklici'!E10</f>
        <v>0</v>
      </c>
      <c r="G6" s="112">
        <f>'Zahtevek ostali poklici'!F10</f>
        <v>0</v>
      </c>
      <c r="H6" s="131" t="str">
        <f>'Zahtevek ostali poklici'!G10&amp;"-"&amp;'Zahtevek ostali poklici'!H10</f>
        <v>-</v>
      </c>
      <c r="I6" s="131" t="str">
        <f>'Zahtevek ostali poklici'!I10&amp;"-"&amp;'Zahtevek ostali poklici'!J10</f>
        <v>-</v>
      </c>
      <c r="J6" s="127">
        <f>'Zahtevek ostali poklici'!D10</f>
        <v>0</v>
      </c>
    </row>
    <row r="7" spans="1:10" ht="14.25" customHeight="1">
      <c r="A7" s="112">
        <f>Rezime!$C$8</f>
        <v>0</v>
      </c>
      <c r="B7" s="112">
        <f>Rezime!$C$10</f>
        <v>0</v>
      </c>
      <c r="C7" s="133">
        <f>'Zahtevek ostali poklici'!A11</f>
        <v>0</v>
      </c>
      <c r="D7" s="133">
        <f>'Zahtevek ostali poklici'!B11</f>
        <v>0</v>
      </c>
      <c r="E7" s="134">
        <f>'Zahtevek ostali poklici'!C11</f>
        <v>0</v>
      </c>
      <c r="F7" s="135">
        <f>'Zahtevek ostali poklici'!E11</f>
        <v>0</v>
      </c>
      <c r="G7" s="112">
        <f>'Zahtevek ostali poklici'!F11</f>
        <v>0</v>
      </c>
      <c r="H7" s="131" t="str">
        <f>'Zahtevek ostali poklici'!G11&amp;"-"&amp;'Zahtevek ostali poklici'!H11</f>
        <v>-</v>
      </c>
      <c r="I7" s="131" t="str">
        <f>'Zahtevek ostali poklici'!I11&amp;"-"&amp;'Zahtevek ostali poklici'!J11</f>
        <v>-</v>
      </c>
      <c r="J7" s="127">
        <f>'Zahtevek ostali poklici'!D11</f>
        <v>0</v>
      </c>
    </row>
    <row r="8" spans="1:10" ht="14.25" customHeight="1">
      <c r="A8" s="112">
        <f>Rezime!$C$8</f>
        <v>0</v>
      </c>
      <c r="B8" s="112">
        <f>Rezime!$C$10</f>
        <v>0</v>
      </c>
      <c r="C8" s="133">
        <f>'Zahtevek ostali poklici'!A12</f>
        <v>0</v>
      </c>
      <c r="D8" s="133">
        <f>'Zahtevek ostali poklici'!B12</f>
        <v>0</v>
      </c>
      <c r="E8" s="134">
        <f>'Zahtevek ostali poklici'!C12</f>
        <v>0</v>
      </c>
      <c r="F8" s="135">
        <f>'Zahtevek ostali poklici'!E12</f>
        <v>0</v>
      </c>
      <c r="G8" s="112">
        <f>'Zahtevek ostali poklici'!F12</f>
        <v>0</v>
      </c>
      <c r="H8" s="131" t="str">
        <f>'Zahtevek ostali poklici'!G12&amp;"-"&amp;'Zahtevek ostali poklici'!H12</f>
        <v>-</v>
      </c>
      <c r="I8" s="131" t="str">
        <f>'Zahtevek ostali poklici'!I12&amp;"-"&amp;'Zahtevek ostali poklici'!J12</f>
        <v>-</v>
      </c>
      <c r="J8" s="127">
        <f>'Zahtevek ostali poklici'!D12</f>
        <v>0</v>
      </c>
    </row>
    <row r="9" spans="1:10" ht="14.25" customHeight="1">
      <c r="A9" s="112">
        <f>Rezime!$C$8</f>
        <v>0</v>
      </c>
      <c r="B9" s="112">
        <f>Rezime!$C$10</f>
        <v>0</v>
      </c>
      <c r="C9" s="133">
        <f>'Zahtevek ostali poklici'!A13</f>
        <v>0</v>
      </c>
      <c r="D9" s="133">
        <f>'Zahtevek ostali poklici'!B13</f>
        <v>0</v>
      </c>
      <c r="E9" s="134">
        <f>'Zahtevek ostali poklici'!C13</f>
        <v>0</v>
      </c>
      <c r="F9" s="135">
        <f>'Zahtevek ostali poklici'!E13</f>
        <v>0</v>
      </c>
      <c r="G9" s="112">
        <f>'Zahtevek ostali poklici'!F13</f>
        <v>0</v>
      </c>
      <c r="H9" s="131" t="str">
        <f>'Zahtevek ostali poklici'!G13&amp;"-"&amp;'Zahtevek ostali poklici'!H13</f>
        <v>-</v>
      </c>
      <c r="I9" s="131" t="str">
        <f>'Zahtevek ostali poklici'!I13&amp;"-"&amp;'Zahtevek ostali poklici'!J13</f>
        <v>-</v>
      </c>
      <c r="J9" s="127">
        <f>'Zahtevek ostali poklici'!D13</f>
        <v>0</v>
      </c>
    </row>
    <row r="10" spans="1:10" ht="14.25" customHeight="1">
      <c r="A10" s="112">
        <f>Rezime!$C$8</f>
        <v>0</v>
      </c>
      <c r="B10" s="112">
        <f>Rezime!$C$10</f>
        <v>0</v>
      </c>
      <c r="C10" s="133">
        <f>'Zahtevek ostali poklici'!A14</f>
        <v>0</v>
      </c>
      <c r="D10" s="133">
        <f>'Zahtevek ostali poklici'!B14</f>
        <v>0</v>
      </c>
      <c r="E10" s="134">
        <f>'Zahtevek ostali poklici'!C14</f>
        <v>0</v>
      </c>
      <c r="F10" s="135">
        <f>'Zahtevek ostali poklici'!E14</f>
        <v>0</v>
      </c>
      <c r="G10" s="112">
        <f>'Zahtevek ostali poklici'!F14</f>
        <v>0</v>
      </c>
      <c r="H10" s="131" t="str">
        <f>'Zahtevek ostali poklici'!G14&amp;"-"&amp;'Zahtevek ostali poklici'!H14</f>
        <v>-</v>
      </c>
      <c r="I10" s="131" t="str">
        <f>'Zahtevek ostali poklici'!I14&amp;"-"&amp;'Zahtevek ostali poklici'!J14</f>
        <v>-</v>
      </c>
      <c r="J10" s="127">
        <f>'Zahtevek ostali poklici'!D14</f>
        <v>0</v>
      </c>
    </row>
    <row r="11" spans="1:10" ht="14.25" customHeight="1">
      <c r="A11" s="112">
        <f>Rezime!$C$8</f>
        <v>0</v>
      </c>
      <c r="B11" s="112">
        <f>Rezime!$C$10</f>
        <v>0</v>
      </c>
      <c r="C11" s="133">
        <f>'Zahtevek ostali poklici'!A15</f>
        <v>0</v>
      </c>
      <c r="D11" s="133">
        <f>'Zahtevek ostali poklici'!B15</f>
        <v>0</v>
      </c>
      <c r="E11" s="134">
        <f>'Zahtevek ostali poklici'!C15</f>
        <v>0</v>
      </c>
      <c r="F11" s="135">
        <f>'Zahtevek ostali poklici'!E15</f>
        <v>0</v>
      </c>
      <c r="G11" s="112">
        <f>'Zahtevek ostali poklici'!F15</f>
        <v>0</v>
      </c>
      <c r="H11" s="131" t="str">
        <f>'Zahtevek ostali poklici'!G15&amp;"-"&amp;'Zahtevek ostali poklici'!H15</f>
        <v>-</v>
      </c>
      <c r="I11" s="131" t="str">
        <f>'Zahtevek ostali poklici'!I15&amp;"-"&amp;'Zahtevek ostali poklici'!J15</f>
        <v>-</v>
      </c>
      <c r="J11" s="127">
        <f>'Zahtevek ostali poklici'!D15</f>
        <v>0</v>
      </c>
    </row>
    <row r="12" spans="1:10" ht="14.25" customHeight="1">
      <c r="A12" s="112">
        <f>Rezime!$C$8</f>
        <v>0</v>
      </c>
      <c r="B12" s="112">
        <f>Rezime!$C$10</f>
        <v>0</v>
      </c>
      <c r="C12" s="133">
        <f>'Zahtevek ostali poklici'!A16</f>
        <v>0</v>
      </c>
      <c r="D12" s="133">
        <f>'Zahtevek ostali poklici'!B16</f>
        <v>0</v>
      </c>
      <c r="E12" s="134">
        <f>'Zahtevek ostali poklici'!C16</f>
        <v>0</v>
      </c>
      <c r="F12" s="135">
        <f>'Zahtevek ostali poklici'!E16</f>
        <v>0</v>
      </c>
      <c r="G12" s="112">
        <f>'Zahtevek ostali poklici'!F16</f>
        <v>0</v>
      </c>
      <c r="H12" s="131" t="str">
        <f>'Zahtevek ostali poklici'!G16&amp;"-"&amp;'Zahtevek ostali poklici'!H16</f>
        <v>-</v>
      </c>
      <c r="I12" s="131" t="str">
        <f>'Zahtevek ostali poklici'!I16&amp;"-"&amp;'Zahtevek ostali poklici'!J16</f>
        <v>-</v>
      </c>
      <c r="J12" s="127">
        <f>'Zahtevek ostali poklici'!D16</f>
        <v>0</v>
      </c>
    </row>
    <row r="13" spans="1:10" ht="14.25" customHeight="1">
      <c r="A13" s="112">
        <f>Rezime!$C$8</f>
        <v>0</v>
      </c>
      <c r="B13" s="112">
        <f>Rezime!$C$10</f>
        <v>0</v>
      </c>
      <c r="C13" s="133">
        <f>'Zahtevek ostali poklici'!A17</f>
        <v>0</v>
      </c>
      <c r="D13" s="133">
        <f>'Zahtevek ostali poklici'!B17</f>
        <v>0</v>
      </c>
      <c r="E13" s="134">
        <f>'Zahtevek ostali poklici'!C17</f>
        <v>0</v>
      </c>
      <c r="F13" s="135">
        <f>'Zahtevek ostali poklici'!E17</f>
        <v>0</v>
      </c>
      <c r="G13" s="112">
        <f>'Zahtevek ostali poklici'!F17</f>
        <v>0</v>
      </c>
      <c r="H13" s="131" t="str">
        <f>'Zahtevek ostali poklici'!G17&amp;"-"&amp;'Zahtevek ostali poklici'!H17</f>
        <v>-</v>
      </c>
      <c r="I13" s="131" t="str">
        <f>'Zahtevek ostali poklici'!I17&amp;"-"&amp;'Zahtevek ostali poklici'!J17</f>
        <v>-</v>
      </c>
      <c r="J13" s="127">
        <f>'Zahtevek ostali poklici'!D17</f>
        <v>0</v>
      </c>
    </row>
    <row r="14" spans="1:10" ht="14.25" customHeight="1">
      <c r="A14" s="112">
        <f>Rezime!$C$8</f>
        <v>0</v>
      </c>
      <c r="B14" s="112">
        <f>Rezime!$C$10</f>
        <v>0</v>
      </c>
      <c r="C14" s="133">
        <f>'Zahtevek ostali poklici'!A18</f>
        <v>0</v>
      </c>
      <c r="D14" s="133">
        <f>'Zahtevek ostali poklici'!B18</f>
        <v>0</v>
      </c>
      <c r="E14" s="134">
        <f>'Zahtevek ostali poklici'!C18</f>
        <v>0</v>
      </c>
      <c r="F14" s="135">
        <f>'Zahtevek ostali poklici'!E18</f>
        <v>0</v>
      </c>
      <c r="G14" s="112">
        <f>'Zahtevek ostali poklici'!F18</f>
        <v>0</v>
      </c>
      <c r="H14" s="131" t="str">
        <f>'Zahtevek ostali poklici'!G18&amp;"-"&amp;'Zahtevek ostali poklici'!H18</f>
        <v>-</v>
      </c>
      <c r="I14" s="131" t="str">
        <f>'Zahtevek ostali poklici'!I18&amp;"-"&amp;'Zahtevek ostali poklici'!J18</f>
        <v>-</v>
      </c>
      <c r="J14" s="127">
        <f>'Zahtevek ostali poklici'!D18</f>
        <v>0</v>
      </c>
    </row>
    <row r="15" spans="1:10" ht="14.25" customHeight="1">
      <c r="A15" s="112">
        <f>Rezime!$C$8</f>
        <v>0</v>
      </c>
      <c r="B15" s="112">
        <f>Rezime!$C$10</f>
        <v>0</v>
      </c>
      <c r="C15" s="133">
        <f>'Zahtevek ostali poklici'!A19</f>
        <v>0</v>
      </c>
      <c r="D15" s="133">
        <f>'Zahtevek ostali poklici'!B19</f>
        <v>0</v>
      </c>
      <c r="E15" s="134">
        <f>'Zahtevek ostali poklici'!C19</f>
        <v>0</v>
      </c>
      <c r="F15" s="135">
        <f>'Zahtevek ostali poklici'!E19</f>
        <v>0</v>
      </c>
      <c r="G15" s="112">
        <f>'Zahtevek ostali poklici'!F19</f>
        <v>0</v>
      </c>
      <c r="H15" s="131" t="str">
        <f>'Zahtevek ostali poklici'!G19&amp;"-"&amp;'Zahtevek ostali poklici'!H19</f>
        <v>-</v>
      </c>
      <c r="I15" s="131" t="str">
        <f>'Zahtevek ostali poklici'!I19&amp;"-"&amp;'Zahtevek ostali poklici'!J19</f>
        <v>-</v>
      </c>
      <c r="J15" s="127">
        <f>'Zahtevek ostali poklici'!D19</f>
        <v>0</v>
      </c>
    </row>
    <row r="16" spans="1:10" ht="14.25" customHeight="1">
      <c r="A16" s="112">
        <f>Rezime!$C$8</f>
        <v>0</v>
      </c>
      <c r="B16" s="112">
        <f>Rezime!$C$10</f>
        <v>0</v>
      </c>
      <c r="C16" s="133">
        <f>'Zahtevek ostali poklici'!A20</f>
        <v>0</v>
      </c>
      <c r="D16" s="133">
        <f>'Zahtevek ostali poklici'!B20</f>
        <v>0</v>
      </c>
      <c r="E16" s="134">
        <f>'Zahtevek ostali poklici'!C20</f>
        <v>0</v>
      </c>
      <c r="F16" s="135">
        <f>'Zahtevek ostali poklici'!E20</f>
        <v>0</v>
      </c>
      <c r="G16" s="112">
        <f>'Zahtevek ostali poklici'!F20</f>
        <v>0</v>
      </c>
      <c r="H16" s="131" t="str">
        <f>'Zahtevek ostali poklici'!G20&amp;"-"&amp;'Zahtevek ostali poklici'!H20</f>
        <v>-</v>
      </c>
      <c r="I16" s="131" t="str">
        <f>'Zahtevek ostali poklici'!I20&amp;"-"&amp;'Zahtevek ostali poklici'!J20</f>
        <v>-</v>
      </c>
      <c r="J16" s="127">
        <f>'Zahtevek ostali poklici'!D20</f>
        <v>0</v>
      </c>
    </row>
    <row r="17" spans="1:10" ht="14.25" customHeight="1">
      <c r="A17" s="112">
        <f>Rezime!$C$8</f>
        <v>0</v>
      </c>
      <c r="B17" s="112">
        <f>Rezime!$C$10</f>
        <v>0</v>
      </c>
      <c r="C17" s="133">
        <f>'Zahtevek ostali poklici'!A21</f>
        <v>0</v>
      </c>
      <c r="D17" s="133">
        <f>'Zahtevek ostali poklici'!B21</f>
        <v>0</v>
      </c>
      <c r="E17" s="134">
        <f>'Zahtevek ostali poklici'!C21</f>
        <v>0</v>
      </c>
      <c r="F17" s="135">
        <f>'Zahtevek ostali poklici'!E21</f>
        <v>0</v>
      </c>
      <c r="G17" s="112">
        <f>'Zahtevek ostali poklici'!F21</f>
        <v>0</v>
      </c>
      <c r="H17" s="131" t="str">
        <f>'Zahtevek ostali poklici'!G21&amp;"-"&amp;'Zahtevek ostali poklici'!H21</f>
        <v>-</v>
      </c>
      <c r="I17" s="131" t="str">
        <f>'Zahtevek ostali poklici'!I21&amp;"-"&amp;'Zahtevek ostali poklici'!J21</f>
        <v>-</v>
      </c>
      <c r="J17" s="127">
        <f>'Zahtevek ostali poklici'!D21</f>
        <v>0</v>
      </c>
    </row>
    <row r="18" spans="1:10" ht="14.25" customHeight="1">
      <c r="A18" s="112">
        <f>Rezime!$C$8</f>
        <v>0</v>
      </c>
      <c r="B18" s="112">
        <f>Rezime!$C$10</f>
        <v>0</v>
      </c>
      <c r="C18" s="133">
        <f>'Zahtevek ostali poklici'!A22</f>
        <v>0</v>
      </c>
      <c r="D18" s="133">
        <f>'Zahtevek ostali poklici'!B22</f>
        <v>0</v>
      </c>
      <c r="E18" s="134">
        <f>'Zahtevek ostali poklici'!C22</f>
        <v>0</v>
      </c>
      <c r="F18" s="135">
        <f>'Zahtevek ostali poklici'!E22</f>
        <v>0</v>
      </c>
      <c r="G18" s="112">
        <f>'Zahtevek ostali poklici'!F22</f>
        <v>0</v>
      </c>
      <c r="H18" s="131" t="str">
        <f>'Zahtevek ostali poklici'!G22&amp;"-"&amp;'Zahtevek ostali poklici'!H22</f>
        <v>-</v>
      </c>
      <c r="I18" s="131" t="str">
        <f>'Zahtevek ostali poklici'!I22&amp;"-"&amp;'Zahtevek ostali poklici'!J22</f>
        <v>-</v>
      </c>
      <c r="J18" s="127">
        <f>'Zahtevek ostali poklici'!D22</f>
        <v>0</v>
      </c>
    </row>
    <row r="19" spans="1:10" ht="14.25" customHeight="1">
      <c r="A19" s="112">
        <f>Rezime!$C$8</f>
        <v>0</v>
      </c>
      <c r="B19" s="112">
        <f>Rezime!$C$10</f>
        <v>0</v>
      </c>
      <c r="C19" s="133">
        <f>'Zahtevek ostali poklici'!A23</f>
        <v>0</v>
      </c>
      <c r="D19" s="133">
        <f>'Zahtevek ostali poklici'!B23</f>
        <v>0</v>
      </c>
      <c r="E19" s="134">
        <f>'Zahtevek ostali poklici'!C23</f>
        <v>0</v>
      </c>
      <c r="F19" s="135">
        <f>'Zahtevek ostali poklici'!E23</f>
        <v>0</v>
      </c>
      <c r="G19" s="112">
        <f>'Zahtevek ostali poklici'!F23</f>
        <v>0</v>
      </c>
      <c r="H19" s="131" t="str">
        <f>'Zahtevek ostali poklici'!G23&amp;"-"&amp;'Zahtevek ostali poklici'!H23</f>
        <v>-</v>
      </c>
      <c r="I19" s="131" t="str">
        <f>'Zahtevek ostali poklici'!I23&amp;"-"&amp;'Zahtevek ostali poklici'!J23</f>
        <v>-</v>
      </c>
      <c r="J19" s="127">
        <f>'Zahtevek ostali poklici'!D23</f>
        <v>0</v>
      </c>
    </row>
    <row r="20" spans="1:10" ht="14.25" customHeight="1">
      <c r="A20" s="112">
        <f>Rezime!$C$8</f>
        <v>0</v>
      </c>
      <c r="B20" s="112">
        <f>Rezime!$C$10</f>
        <v>0</v>
      </c>
      <c r="C20" s="133">
        <f>'Zahtevek ostali poklici'!A24</f>
        <v>0</v>
      </c>
      <c r="D20" s="133">
        <f>'Zahtevek ostali poklici'!B24</f>
        <v>0</v>
      </c>
      <c r="E20" s="134">
        <f>'Zahtevek ostali poklici'!C24</f>
        <v>0</v>
      </c>
      <c r="F20" s="135">
        <f>'Zahtevek ostali poklici'!E24</f>
        <v>0</v>
      </c>
      <c r="G20" s="112">
        <f>'Zahtevek ostali poklici'!F24</f>
        <v>0</v>
      </c>
      <c r="H20" s="131" t="str">
        <f>'Zahtevek ostali poklici'!G24&amp;"-"&amp;'Zahtevek ostali poklici'!H24</f>
        <v>-</v>
      </c>
      <c r="I20" s="131" t="str">
        <f>'Zahtevek ostali poklici'!I24&amp;"-"&amp;'Zahtevek ostali poklici'!J24</f>
        <v>-</v>
      </c>
      <c r="J20" s="127">
        <f>'Zahtevek ostali poklici'!D24</f>
        <v>0</v>
      </c>
    </row>
    <row r="21" spans="1:10" ht="14.25" customHeight="1">
      <c r="A21" s="112">
        <f>Rezime!$C$8</f>
        <v>0</v>
      </c>
      <c r="B21" s="112">
        <f>Rezime!$C$10</f>
        <v>0</v>
      </c>
      <c r="C21" s="133">
        <f>'Zahtevek ostali poklici'!A25</f>
        <v>0</v>
      </c>
      <c r="D21" s="133">
        <f>'Zahtevek ostali poklici'!B25</f>
        <v>0</v>
      </c>
      <c r="E21" s="134">
        <f>'Zahtevek ostali poklici'!C25</f>
        <v>0</v>
      </c>
      <c r="F21" s="135">
        <f>'Zahtevek ostali poklici'!E25</f>
        <v>0</v>
      </c>
      <c r="G21" s="112">
        <f>'Zahtevek ostali poklici'!F25</f>
        <v>0</v>
      </c>
      <c r="H21" s="131" t="str">
        <f>'Zahtevek ostali poklici'!G25&amp;"-"&amp;'Zahtevek ostali poklici'!H25</f>
        <v>-</v>
      </c>
      <c r="I21" s="131" t="str">
        <f>'Zahtevek ostali poklici'!I25&amp;"-"&amp;'Zahtevek ostali poklici'!J25</f>
        <v>-</v>
      </c>
      <c r="J21" s="127">
        <f>'Zahtevek ostali poklici'!D25</f>
        <v>0</v>
      </c>
    </row>
    <row r="22" spans="1:10" ht="14.25" customHeight="1">
      <c r="A22" s="112">
        <f>Rezime!$C$8</f>
        <v>0</v>
      </c>
      <c r="B22" s="112">
        <f>Rezime!$C$10</f>
        <v>0</v>
      </c>
      <c r="C22" s="133">
        <f>'Zahtevek ostali poklici'!A26</f>
        <v>0</v>
      </c>
      <c r="D22" s="133">
        <f>'Zahtevek ostali poklici'!B26</f>
        <v>0</v>
      </c>
      <c r="E22" s="134">
        <f>'Zahtevek ostali poklici'!C26</f>
        <v>0</v>
      </c>
      <c r="F22" s="135">
        <f>'Zahtevek ostali poklici'!E26</f>
        <v>0</v>
      </c>
      <c r="G22" s="112">
        <f>'Zahtevek ostali poklici'!F26</f>
        <v>0</v>
      </c>
      <c r="H22" s="131" t="str">
        <f>'Zahtevek ostali poklici'!G26&amp;"-"&amp;'Zahtevek ostali poklici'!H26</f>
        <v>-</v>
      </c>
      <c r="I22" s="131" t="str">
        <f>'Zahtevek ostali poklici'!I26&amp;"-"&amp;'Zahtevek ostali poklici'!J26</f>
        <v>-</v>
      </c>
      <c r="J22" s="127">
        <f>'Zahtevek ostali poklici'!D26</f>
        <v>0</v>
      </c>
    </row>
    <row r="23" spans="1:10" ht="14.25" customHeight="1">
      <c r="A23" s="112">
        <f>Rezime!$C$8</f>
        <v>0</v>
      </c>
      <c r="B23" s="112">
        <f>Rezime!$C$10</f>
        <v>0</v>
      </c>
      <c r="C23" s="133">
        <f>'Zahtevek ostali poklici'!A27</f>
        <v>0</v>
      </c>
      <c r="D23" s="133">
        <f>'Zahtevek ostali poklici'!B27</f>
        <v>0</v>
      </c>
      <c r="E23" s="134">
        <f>'Zahtevek ostali poklici'!C27</f>
        <v>0</v>
      </c>
      <c r="F23" s="135">
        <f>'Zahtevek ostali poklici'!E27</f>
        <v>0</v>
      </c>
      <c r="G23" s="112">
        <f>'Zahtevek ostali poklici'!F27</f>
        <v>0</v>
      </c>
      <c r="H23" s="131" t="str">
        <f>'Zahtevek ostali poklici'!G27&amp;"-"&amp;'Zahtevek ostali poklici'!H27</f>
        <v>-</v>
      </c>
      <c r="I23" s="131" t="str">
        <f>'Zahtevek ostali poklici'!I27&amp;"-"&amp;'Zahtevek ostali poklici'!J27</f>
        <v>-</v>
      </c>
      <c r="J23" s="127">
        <f>'Zahtevek ostali poklici'!D27</f>
        <v>0</v>
      </c>
    </row>
    <row r="24" spans="1:10" ht="14.25" customHeight="1">
      <c r="A24" s="112">
        <f>Rezime!$C$8</f>
        <v>0</v>
      </c>
      <c r="B24" s="112">
        <f>Rezime!$C$10</f>
        <v>0</v>
      </c>
      <c r="C24" s="133">
        <f>'Zahtevek ostali poklici'!A28</f>
        <v>0</v>
      </c>
      <c r="D24" s="133">
        <f>'Zahtevek ostali poklici'!B28</f>
        <v>0</v>
      </c>
      <c r="E24" s="134">
        <f>'Zahtevek ostali poklici'!C28</f>
        <v>0</v>
      </c>
      <c r="F24" s="135">
        <f>'Zahtevek ostali poklici'!E28</f>
        <v>0</v>
      </c>
      <c r="G24" s="112">
        <f>'Zahtevek ostali poklici'!F28</f>
        <v>0</v>
      </c>
      <c r="H24" s="131" t="str">
        <f>'Zahtevek ostali poklici'!G28&amp;"-"&amp;'Zahtevek ostali poklici'!H28</f>
        <v>-</v>
      </c>
      <c r="I24" s="131" t="str">
        <f>'Zahtevek ostali poklici'!I28&amp;"-"&amp;'Zahtevek ostali poklici'!J28</f>
        <v>-</v>
      </c>
      <c r="J24" s="127">
        <f>'Zahtevek ostali poklici'!D28</f>
        <v>0</v>
      </c>
    </row>
    <row r="25" spans="1:10" ht="14.25" customHeight="1">
      <c r="A25" s="112">
        <f>Rezime!$C$8</f>
        <v>0</v>
      </c>
      <c r="B25" s="112">
        <f>Rezime!$C$10</f>
        <v>0</v>
      </c>
      <c r="C25" s="133">
        <f>'Zahtevek ostali poklici'!A29</f>
        <v>0</v>
      </c>
      <c r="D25" s="133">
        <f>'Zahtevek ostali poklici'!B29</f>
        <v>0</v>
      </c>
      <c r="E25" s="134">
        <f>'Zahtevek ostali poklici'!C29</f>
        <v>0</v>
      </c>
      <c r="F25" s="135">
        <f>'Zahtevek ostali poklici'!E29</f>
        <v>0</v>
      </c>
      <c r="G25" s="112">
        <f>'Zahtevek ostali poklici'!F29</f>
        <v>0</v>
      </c>
      <c r="H25" s="131" t="str">
        <f>'Zahtevek ostali poklici'!G29&amp;"-"&amp;'Zahtevek ostali poklici'!H29</f>
        <v>-</v>
      </c>
      <c r="I25" s="131" t="str">
        <f>'Zahtevek ostali poklici'!I29&amp;"-"&amp;'Zahtevek ostali poklici'!J29</f>
        <v>-</v>
      </c>
      <c r="J25" s="127">
        <f>'Zahtevek ostali poklici'!D29</f>
        <v>0</v>
      </c>
    </row>
    <row r="26" spans="1:10" ht="14.25" customHeight="1">
      <c r="A26" s="112">
        <f>Rezime!$C$8</f>
        <v>0</v>
      </c>
      <c r="B26" s="112">
        <f>Rezime!$C$10</f>
        <v>0</v>
      </c>
      <c r="C26" s="133">
        <f>'Zahtevek ostali poklici'!A30</f>
        <v>0</v>
      </c>
      <c r="D26" s="133">
        <f>'Zahtevek ostali poklici'!B30</f>
        <v>0</v>
      </c>
      <c r="E26" s="134">
        <f>'Zahtevek ostali poklici'!C30</f>
        <v>0</v>
      </c>
      <c r="F26" s="135">
        <f>'Zahtevek ostali poklici'!E30</f>
        <v>0</v>
      </c>
      <c r="G26" s="112">
        <f>'Zahtevek ostali poklici'!F30</f>
        <v>0</v>
      </c>
      <c r="H26" s="131" t="str">
        <f>'Zahtevek ostali poklici'!G30&amp;"-"&amp;'Zahtevek ostali poklici'!H30</f>
        <v>-</v>
      </c>
      <c r="I26" s="131" t="str">
        <f>'Zahtevek ostali poklici'!I30&amp;"-"&amp;'Zahtevek ostali poklici'!J30</f>
        <v>-</v>
      </c>
      <c r="J26" s="127">
        <f>'Zahtevek ostali poklici'!D30</f>
        <v>0</v>
      </c>
    </row>
    <row r="27" spans="1:10" ht="14.25" customHeight="1">
      <c r="A27" s="112">
        <f>Rezime!$C$8</f>
        <v>0</v>
      </c>
      <c r="B27" s="112">
        <f>Rezime!$C$10</f>
        <v>0</v>
      </c>
      <c r="C27" s="133">
        <f>'Zahtevek ostali poklici'!A31</f>
        <v>0</v>
      </c>
      <c r="D27" s="133">
        <f>'Zahtevek ostali poklici'!B31</f>
        <v>0</v>
      </c>
      <c r="E27" s="134">
        <f>'Zahtevek ostali poklici'!C31</f>
        <v>0</v>
      </c>
      <c r="F27" s="135">
        <f>'Zahtevek ostali poklici'!E31</f>
        <v>0</v>
      </c>
      <c r="G27" s="112">
        <f>'Zahtevek ostali poklici'!F31</f>
        <v>0</v>
      </c>
      <c r="H27" s="131" t="str">
        <f>'Zahtevek ostali poklici'!G31&amp;"-"&amp;'Zahtevek ostali poklici'!H31</f>
        <v>-</v>
      </c>
      <c r="I27" s="131" t="str">
        <f>'Zahtevek ostali poklici'!I31&amp;"-"&amp;'Zahtevek ostali poklici'!J31</f>
        <v>-</v>
      </c>
      <c r="J27" s="127">
        <f>'Zahtevek ostali poklici'!D31</f>
        <v>0</v>
      </c>
    </row>
    <row r="28" spans="1:10" ht="14.25" customHeight="1">
      <c r="A28" s="112">
        <f>Rezime!$C$8</f>
        <v>0</v>
      </c>
      <c r="B28" s="112">
        <f>Rezime!$C$10</f>
        <v>0</v>
      </c>
      <c r="C28" s="133">
        <f>'Zahtevek ostali poklici'!A32</f>
        <v>0</v>
      </c>
      <c r="D28" s="133">
        <f>'Zahtevek ostali poklici'!B32</f>
        <v>0</v>
      </c>
      <c r="E28" s="134">
        <f>'Zahtevek ostali poklici'!C32</f>
        <v>0</v>
      </c>
      <c r="F28" s="135">
        <f>'Zahtevek ostali poklici'!E32</f>
        <v>0</v>
      </c>
      <c r="G28" s="112">
        <f>'Zahtevek ostali poklici'!F32</f>
        <v>0</v>
      </c>
      <c r="H28" s="131" t="str">
        <f>'Zahtevek ostali poklici'!G32&amp;"-"&amp;'Zahtevek ostali poklici'!H32</f>
        <v>-</v>
      </c>
      <c r="I28" s="131" t="str">
        <f>'Zahtevek ostali poklici'!I32&amp;"-"&amp;'Zahtevek ostali poklici'!J32</f>
        <v>-</v>
      </c>
      <c r="J28" s="127">
        <f>'Zahtevek ostali poklici'!D32</f>
        <v>0</v>
      </c>
    </row>
    <row r="29" spans="1:10" ht="14.25" customHeight="1">
      <c r="A29" s="112">
        <f>Rezime!$C$8</f>
        <v>0</v>
      </c>
      <c r="B29" s="112">
        <f>Rezime!$C$10</f>
        <v>0</v>
      </c>
      <c r="C29" s="133">
        <f>'Zahtevek ostali poklici'!A33</f>
        <v>0</v>
      </c>
      <c r="D29" s="133">
        <f>'Zahtevek ostali poklici'!B33</f>
        <v>0</v>
      </c>
      <c r="E29" s="134">
        <f>'Zahtevek ostali poklici'!C33</f>
        <v>0</v>
      </c>
      <c r="F29" s="135">
        <f>'Zahtevek ostali poklici'!E33</f>
        <v>0</v>
      </c>
      <c r="G29" s="112">
        <f>'Zahtevek ostali poklici'!F33</f>
        <v>0</v>
      </c>
      <c r="H29" s="131" t="str">
        <f>'Zahtevek ostali poklici'!G33&amp;"-"&amp;'Zahtevek ostali poklici'!H33</f>
        <v>-</v>
      </c>
      <c r="I29" s="131" t="str">
        <f>'Zahtevek ostali poklici'!I33&amp;"-"&amp;'Zahtevek ostali poklici'!J33</f>
        <v>-</v>
      </c>
      <c r="J29" s="127">
        <f>'Zahtevek ostali poklici'!D33</f>
        <v>0</v>
      </c>
    </row>
    <row r="30" spans="1:10" ht="14.25" customHeight="1">
      <c r="A30" s="112">
        <f>Rezime!$C$8</f>
        <v>0</v>
      </c>
      <c r="B30" s="112">
        <f>Rezime!$C$10</f>
        <v>0</v>
      </c>
      <c r="C30" s="133">
        <f>'Zahtevek ostali poklici'!A34</f>
        <v>0</v>
      </c>
      <c r="D30" s="133">
        <f>'Zahtevek ostali poklici'!B34</f>
        <v>0</v>
      </c>
      <c r="E30" s="134">
        <f>'Zahtevek ostali poklici'!C34</f>
        <v>0</v>
      </c>
      <c r="F30" s="135">
        <f>'Zahtevek ostali poklici'!E34</f>
        <v>0</v>
      </c>
      <c r="G30" s="112">
        <f>'Zahtevek ostali poklici'!F34</f>
        <v>0</v>
      </c>
      <c r="H30" s="131" t="str">
        <f>'Zahtevek ostali poklici'!G34&amp;"-"&amp;'Zahtevek ostali poklici'!H34</f>
        <v>-</v>
      </c>
      <c r="I30" s="131" t="str">
        <f>'Zahtevek ostali poklici'!I34&amp;"-"&amp;'Zahtevek ostali poklici'!J34</f>
        <v>-</v>
      </c>
      <c r="J30" s="127">
        <f>'Zahtevek ostali poklici'!D34</f>
        <v>0</v>
      </c>
    </row>
    <row r="31" spans="1:10" ht="14.25" customHeight="1">
      <c r="A31" s="112">
        <f>Rezime!$C$8</f>
        <v>0</v>
      </c>
      <c r="B31" s="112">
        <f>Rezime!$C$10</f>
        <v>0</v>
      </c>
      <c r="C31" s="133">
        <f>'Zahtevek ostali poklici'!A35</f>
        <v>0</v>
      </c>
      <c r="D31" s="133">
        <f>'Zahtevek ostali poklici'!B35</f>
        <v>0</v>
      </c>
      <c r="E31" s="134">
        <f>'Zahtevek ostali poklici'!C35</f>
        <v>0</v>
      </c>
      <c r="F31" s="135">
        <f>'Zahtevek ostali poklici'!E35</f>
        <v>0</v>
      </c>
      <c r="G31" s="112">
        <f>'Zahtevek ostali poklici'!F35</f>
        <v>0</v>
      </c>
      <c r="H31" s="131" t="str">
        <f>'Zahtevek ostali poklici'!G35&amp;"-"&amp;'Zahtevek ostali poklici'!H35</f>
        <v>-</v>
      </c>
      <c r="I31" s="131" t="str">
        <f>'Zahtevek ostali poklici'!I35&amp;"-"&amp;'Zahtevek ostali poklici'!J35</f>
        <v>-</v>
      </c>
      <c r="J31" s="127">
        <f>'Zahtevek ostali poklici'!D35</f>
        <v>0</v>
      </c>
    </row>
    <row r="32" spans="1:10" ht="14.25" customHeight="1" thickBot="1">
      <c r="A32" s="136">
        <f>Rezime!$C$8</f>
        <v>0</v>
      </c>
      <c r="B32" s="136">
        <f>Rezime!$C$10</f>
        <v>0</v>
      </c>
      <c r="C32" s="137">
        <f>'Zahtevek ostali poklici'!A36</f>
        <v>0</v>
      </c>
      <c r="D32" s="137">
        <f>'Zahtevek ostali poklici'!B36</f>
        <v>0</v>
      </c>
      <c r="E32" s="138">
        <f>'Zahtevek ostali poklici'!C36</f>
        <v>0</v>
      </c>
      <c r="F32" s="139">
        <f>'Zahtevek ostali poklici'!E36</f>
        <v>0</v>
      </c>
      <c r="G32" s="136">
        <f>'Zahtevek ostali poklici'!F36</f>
        <v>0</v>
      </c>
      <c r="H32" s="140" t="str">
        <f>'Zahtevek ostali poklici'!G36&amp;"-"&amp;'Zahtevek ostali poklici'!H36</f>
        <v>-</v>
      </c>
      <c r="I32" s="140" t="str">
        <f>'Zahtevek ostali poklici'!I36&amp;"-"&amp;'Zahtevek ostali poklici'!J36</f>
        <v>-</v>
      </c>
      <c r="J32" s="141">
        <f>'Zahtevek ostali poklici'!D36</f>
        <v>0</v>
      </c>
    </row>
    <row r="33" spans="1:10" ht="14.25" customHeight="1">
      <c r="A33" s="125">
        <f>Rezime!$C$8</f>
        <v>0</v>
      </c>
      <c r="B33" s="125">
        <f>Rezime!$C$10</f>
        <v>0</v>
      </c>
      <c r="C33" s="128">
        <f>'Zahtevek zobozdravniki'!A7</f>
        <v>0</v>
      </c>
      <c r="D33" s="128">
        <f>'Zahtevek zobozdravniki'!B7</f>
      </c>
      <c r="E33" s="129">
        <f>'Zahtevek zobozdravniki'!C7</f>
        <v>0</v>
      </c>
      <c r="F33" s="130">
        <f>'Zahtevek zobozdravniki'!E7</f>
        <v>0</v>
      </c>
      <c r="G33" s="125">
        <f>'Zahtevek zobozdravniki'!F7</f>
        <v>0</v>
      </c>
      <c r="H33" s="131" t="str">
        <f>'Zahtevek zobozdravniki'!G7&amp;"-"&amp;'Zahtevek zobozdravniki'!H7</f>
        <v>-</v>
      </c>
      <c r="I33" s="131" t="str">
        <f>'Zahtevek zobozdravniki'!I7&amp;"-"&amp;'Zahtevek zobozdravniki'!J7</f>
        <v>-</v>
      </c>
      <c r="J33" s="132">
        <f>'Zahtevek zobozdravniki'!D7</f>
        <v>0</v>
      </c>
    </row>
    <row r="34" spans="1:10" ht="14.25" customHeight="1">
      <c r="A34" s="112">
        <f>Rezime!$C$8</f>
        <v>0</v>
      </c>
      <c r="B34" s="112">
        <f>Rezime!$C$10</f>
        <v>0</v>
      </c>
      <c r="C34" s="133">
        <f>'Zahtevek zobozdravniki'!A8</f>
        <v>0</v>
      </c>
      <c r="D34" s="133">
        <f>'Zahtevek zobozdravniki'!B8</f>
      </c>
      <c r="E34" s="134">
        <f>'Zahtevek zobozdravniki'!C8</f>
        <v>0</v>
      </c>
      <c r="F34" s="135">
        <f>'Zahtevek zobozdravniki'!E8</f>
        <v>0</v>
      </c>
      <c r="G34" s="112">
        <f>'Zahtevek zobozdravniki'!F8</f>
        <v>0</v>
      </c>
      <c r="H34" s="131" t="str">
        <f>'Zahtevek zobozdravniki'!G8&amp;"-"&amp;'Zahtevek zobozdravniki'!H8</f>
        <v>-</v>
      </c>
      <c r="I34" s="131" t="str">
        <f>'Zahtevek zobozdravniki'!I8&amp;"-"&amp;'Zahtevek zobozdravniki'!J8</f>
        <v>-</v>
      </c>
      <c r="J34" s="127">
        <f>'Zahtevek zobozdravniki'!D8</f>
        <v>0</v>
      </c>
    </row>
    <row r="35" spans="1:10" ht="14.25" customHeight="1">
      <c r="A35" s="112">
        <f>Rezime!$C$8</f>
        <v>0</v>
      </c>
      <c r="B35" s="112">
        <f>Rezime!$C$10</f>
        <v>0</v>
      </c>
      <c r="C35" s="133">
        <f>'Zahtevek zobozdravniki'!A9</f>
        <v>0</v>
      </c>
      <c r="D35" s="133">
        <f>'Zahtevek zobozdravniki'!B9</f>
      </c>
      <c r="E35" s="134">
        <f>'Zahtevek zobozdravniki'!C9</f>
        <v>0</v>
      </c>
      <c r="F35" s="135">
        <f>'Zahtevek zobozdravniki'!E9</f>
        <v>0</v>
      </c>
      <c r="G35" s="112">
        <f>'Zahtevek zobozdravniki'!F9</f>
        <v>0</v>
      </c>
      <c r="H35" s="131" t="str">
        <f>'Zahtevek zobozdravniki'!G9&amp;"-"&amp;'Zahtevek zobozdravniki'!H9</f>
        <v>-</v>
      </c>
      <c r="I35" s="131" t="str">
        <f>'Zahtevek zobozdravniki'!I9&amp;"-"&amp;'Zahtevek zobozdravniki'!J9</f>
        <v>-</v>
      </c>
      <c r="J35" s="127">
        <f>'Zahtevek zobozdravniki'!D9</f>
        <v>0</v>
      </c>
    </row>
    <row r="36" spans="1:10" ht="14.25" customHeight="1">
      <c r="A36" s="112">
        <f>Rezime!$C$8</f>
        <v>0</v>
      </c>
      <c r="B36" s="112">
        <f>Rezime!$C$10</f>
        <v>0</v>
      </c>
      <c r="C36" s="133">
        <f>'Zahtevek zobozdravniki'!A10</f>
        <v>0</v>
      </c>
      <c r="D36" s="133">
        <f>'Zahtevek zobozdravniki'!B10</f>
      </c>
      <c r="E36" s="134">
        <f>'Zahtevek zobozdravniki'!C10</f>
        <v>0</v>
      </c>
      <c r="F36" s="135">
        <f>'Zahtevek zobozdravniki'!E10</f>
        <v>0</v>
      </c>
      <c r="G36" s="112">
        <f>'Zahtevek zobozdravniki'!F10</f>
        <v>0</v>
      </c>
      <c r="H36" s="131" t="str">
        <f>'Zahtevek zobozdravniki'!G10&amp;"-"&amp;'Zahtevek zobozdravniki'!H10</f>
        <v>-</v>
      </c>
      <c r="I36" s="131" t="str">
        <f>'Zahtevek zobozdravniki'!I10&amp;"-"&amp;'Zahtevek zobozdravniki'!J10</f>
        <v>-</v>
      </c>
      <c r="J36" s="127">
        <f>'Zahtevek zobozdravniki'!D10</f>
        <v>0</v>
      </c>
    </row>
    <row r="37" spans="1:10" ht="14.25" customHeight="1">
      <c r="A37" s="112">
        <f>Rezime!$C$8</f>
        <v>0</v>
      </c>
      <c r="B37" s="112">
        <f>Rezime!$C$10</f>
        <v>0</v>
      </c>
      <c r="C37" s="133">
        <f>'Zahtevek zobozdravniki'!A11</f>
        <v>0</v>
      </c>
      <c r="D37" s="133">
        <f>'Zahtevek zobozdravniki'!B11</f>
      </c>
      <c r="E37" s="134">
        <f>'Zahtevek zobozdravniki'!C11</f>
        <v>0</v>
      </c>
      <c r="F37" s="135">
        <f>'Zahtevek zobozdravniki'!E11</f>
        <v>0</v>
      </c>
      <c r="G37" s="112">
        <f>'Zahtevek zobozdravniki'!F11</f>
        <v>0</v>
      </c>
      <c r="H37" s="131" t="str">
        <f>'Zahtevek zobozdravniki'!G11&amp;"-"&amp;'Zahtevek zobozdravniki'!H11</f>
        <v>-</v>
      </c>
      <c r="I37" s="131" t="str">
        <f>'Zahtevek zobozdravniki'!I11&amp;"-"&amp;'Zahtevek zobozdravniki'!J11</f>
        <v>-</v>
      </c>
      <c r="J37" s="127">
        <f>'Zahtevek zobozdravniki'!D11</f>
        <v>0</v>
      </c>
    </row>
    <row r="38" spans="1:10" ht="14.25" customHeight="1">
      <c r="A38" s="112">
        <f>Rezime!$C$8</f>
        <v>0</v>
      </c>
      <c r="B38" s="112">
        <f>Rezime!$C$10</f>
        <v>0</v>
      </c>
      <c r="C38" s="133">
        <f>'Zahtevek zobozdravniki'!A12</f>
        <v>0</v>
      </c>
      <c r="D38" s="133">
        <f>'Zahtevek zobozdravniki'!B12</f>
      </c>
      <c r="E38" s="134">
        <f>'Zahtevek zobozdravniki'!C12</f>
        <v>0</v>
      </c>
      <c r="F38" s="135">
        <f>'Zahtevek zobozdravniki'!E12</f>
        <v>0</v>
      </c>
      <c r="G38" s="112">
        <f>'Zahtevek zobozdravniki'!F12</f>
        <v>0</v>
      </c>
      <c r="H38" s="131" t="str">
        <f>'Zahtevek zobozdravniki'!G12&amp;"-"&amp;'Zahtevek zobozdravniki'!H12</f>
        <v>-</v>
      </c>
      <c r="I38" s="131" t="str">
        <f>'Zahtevek zobozdravniki'!I12&amp;"-"&amp;'Zahtevek zobozdravniki'!J12</f>
        <v>-</v>
      </c>
      <c r="J38" s="127">
        <f>'Zahtevek zobozdravniki'!D12</f>
        <v>0</v>
      </c>
    </row>
    <row r="39" spans="1:10" ht="14.25" customHeight="1">
      <c r="A39" s="112">
        <f>Rezime!$C$8</f>
        <v>0</v>
      </c>
      <c r="B39" s="112">
        <f>Rezime!$C$10</f>
        <v>0</v>
      </c>
      <c r="C39" s="133">
        <f>'Zahtevek zobozdravniki'!A13</f>
        <v>0</v>
      </c>
      <c r="D39" s="133">
        <f>'Zahtevek zobozdravniki'!B13</f>
      </c>
      <c r="E39" s="134">
        <f>'Zahtevek zobozdravniki'!C13</f>
        <v>0</v>
      </c>
      <c r="F39" s="135">
        <f>'Zahtevek zobozdravniki'!E13</f>
        <v>0</v>
      </c>
      <c r="G39" s="112">
        <f>'Zahtevek zobozdravniki'!F13</f>
        <v>0</v>
      </c>
      <c r="H39" s="131" t="str">
        <f>'Zahtevek zobozdravniki'!G13&amp;"-"&amp;'Zahtevek zobozdravniki'!H13</f>
        <v>-</v>
      </c>
      <c r="I39" s="131" t="str">
        <f>'Zahtevek zobozdravniki'!I13&amp;"-"&amp;'Zahtevek zobozdravniki'!J13</f>
        <v>-</v>
      </c>
      <c r="J39" s="127">
        <f>'Zahtevek zobozdravniki'!D13</f>
        <v>0</v>
      </c>
    </row>
    <row r="40" spans="1:10" ht="14.25" customHeight="1">
      <c r="A40" s="112">
        <f>Rezime!$C$8</f>
        <v>0</v>
      </c>
      <c r="B40" s="112">
        <f>Rezime!$C$10</f>
        <v>0</v>
      </c>
      <c r="C40" s="133">
        <f>'Zahtevek zobozdravniki'!A14</f>
        <v>0</v>
      </c>
      <c r="D40" s="133">
        <f>'Zahtevek zobozdravniki'!B14</f>
      </c>
      <c r="E40" s="134">
        <f>'Zahtevek zobozdravniki'!C14</f>
        <v>0</v>
      </c>
      <c r="F40" s="135">
        <f>'Zahtevek zobozdravniki'!E14</f>
        <v>0</v>
      </c>
      <c r="G40" s="112">
        <f>'Zahtevek zobozdravniki'!F14</f>
        <v>0</v>
      </c>
      <c r="H40" s="131" t="str">
        <f>'Zahtevek zobozdravniki'!G14&amp;"-"&amp;'Zahtevek zobozdravniki'!H14</f>
        <v>-</v>
      </c>
      <c r="I40" s="131" t="str">
        <f>'Zahtevek zobozdravniki'!I14&amp;"-"&amp;'Zahtevek zobozdravniki'!J14</f>
        <v>-</v>
      </c>
      <c r="J40" s="127">
        <f>'Zahtevek zobozdravniki'!D14</f>
        <v>0</v>
      </c>
    </row>
    <row r="41" spans="1:10" ht="14.25" customHeight="1">
      <c r="A41" s="112">
        <f>Rezime!$C$8</f>
        <v>0</v>
      </c>
      <c r="B41" s="112">
        <f>Rezime!$C$10</f>
        <v>0</v>
      </c>
      <c r="C41" s="133">
        <f>'Zahtevek zobozdravniki'!A15</f>
        <v>0</v>
      </c>
      <c r="D41" s="133">
        <f>'Zahtevek zobozdravniki'!B15</f>
      </c>
      <c r="E41" s="134">
        <f>'Zahtevek zobozdravniki'!C15</f>
        <v>0</v>
      </c>
      <c r="F41" s="135">
        <f>'Zahtevek zobozdravniki'!E15</f>
        <v>0</v>
      </c>
      <c r="G41" s="112">
        <f>'Zahtevek zobozdravniki'!F15</f>
        <v>0</v>
      </c>
      <c r="H41" s="131" t="str">
        <f>'Zahtevek zobozdravniki'!G15&amp;"-"&amp;'Zahtevek zobozdravniki'!H15</f>
        <v>-</v>
      </c>
      <c r="I41" s="131" t="str">
        <f>'Zahtevek zobozdravniki'!I15&amp;"-"&amp;'Zahtevek zobozdravniki'!J15</f>
        <v>-</v>
      </c>
      <c r="J41" s="127">
        <f>'Zahtevek zobozdravniki'!D15</f>
        <v>0</v>
      </c>
    </row>
    <row r="42" spans="1:10" ht="14.25" customHeight="1">
      <c r="A42" s="112">
        <f>Rezime!$C$8</f>
        <v>0</v>
      </c>
      <c r="B42" s="112">
        <f>Rezime!$C$10</f>
        <v>0</v>
      </c>
      <c r="C42" s="133">
        <f>'Zahtevek zobozdravniki'!A16</f>
        <v>0</v>
      </c>
      <c r="D42" s="133">
        <f>'Zahtevek zobozdravniki'!B16</f>
      </c>
      <c r="E42" s="134">
        <f>'Zahtevek zobozdravniki'!C16</f>
        <v>0</v>
      </c>
      <c r="F42" s="135">
        <f>'Zahtevek zobozdravniki'!E16</f>
        <v>0</v>
      </c>
      <c r="G42" s="112">
        <f>'Zahtevek zobozdravniki'!F16</f>
        <v>0</v>
      </c>
      <c r="H42" s="131" t="str">
        <f>'Zahtevek zobozdravniki'!G16&amp;"-"&amp;'Zahtevek zobozdravniki'!H16</f>
        <v>-</v>
      </c>
      <c r="I42" s="131" t="str">
        <f>'Zahtevek zobozdravniki'!I16&amp;"-"&amp;'Zahtevek zobozdravniki'!J16</f>
        <v>-</v>
      </c>
      <c r="J42" s="127">
        <f>'Zahtevek zobozdravniki'!D16</f>
        <v>0</v>
      </c>
    </row>
    <row r="43" spans="1:10" ht="14.25" customHeight="1">
      <c r="A43" s="112">
        <f>Rezime!$C$8</f>
        <v>0</v>
      </c>
      <c r="B43" s="112">
        <f>Rezime!$C$10</f>
        <v>0</v>
      </c>
      <c r="C43" s="133">
        <f>'Zahtevek zobozdravniki'!A17</f>
        <v>0</v>
      </c>
      <c r="D43" s="133">
        <f>'Zahtevek zobozdravniki'!B17</f>
      </c>
      <c r="E43" s="134">
        <f>'Zahtevek zobozdravniki'!C17</f>
        <v>0</v>
      </c>
      <c r="F43" s="135">
        <f>'Zahtevek zobozdravniki'!E17</f>
        <v>0</v>
      </c>
      <c r="G43" s="112">
        <f>'Zahtevek zobozdravniki'!F17</f>
        <v>0</v>
      </c>
      <c r="H43" s="131" t="str">
        <f>'Zahtevek zobozdravniki'!G17&amp;"-"&amp;'Zahtevek zobozdravniki'!H17</f>
        <v>-</v>
      </c>
      <c r="I43" s="131" t="str">
        <f>'Zahtevek zobozdravniki'!I17&amp;"-"&amp;'Zahtevek zobozdravniki'!J17</f>
        <v>-</v>
      </c>
      <c r="J43" s="127">
        <f>'Zahtevek zobozdravniki'!D17</f>
        <v>0</v>
      </c>
    </row>
    <row r="44" spans="1:10" ht="14.25" customHeight="1">
      <c r="A44" s="112">
        <f>Rezime!$C$8</f>
        <v>0</v>
      </c>
      <c r="B44" s="112">
        <f>Rezime!$C$10</f>
        <v>0</v>
      </c>
      <c r="C44" s="133">
        <f>'Zahtevek zobozdravniki'!A18</f>
        <v>0</v>
      </c>
      <c r="D44" s="133">
        <f>'Zahtevek zobozdravniki'!B18</f>
      </c>
      <c r="E44" s="134">
        <f>'Zahtevek zobozdravniki'!C18</f>
        <v>0</v>
      </c>
      <c r="F44" s="135">
        <f>'Zahtevek zobozdravniki'!E18</f>
        <v>0</v>
      </c>
      <c r="G44" s="112">
        <f>'Zahtevek zobozdravniki'!F18</f>
        <v>0</v>
      </c>
      <c r="H44" s="131" t="str">
        <f>'Zahtevek zobozdravniki'!G18&amp;"-"&amp;'Zahtevek zobozdravniki'!H18</f>
        <v>-</v>
      </c>
      <c r="I44" s="131" t="str">
        <f>'Zahtevek zobozdravniki'!I18&amp;"-"&amp;'Zahtevek zobozdravniki'!J18</f>
        <v>-</v>
      </c>
      <c r="J44" s="127">
        <f>'Zahtevek zobozdravniki'!D18</f>
        <v>0</v>
      </c>
    </row>
    <row r="45" spans="1:10" ht="14.25" customHeight="1">
      <c r="A45" s="112">
        <f>Rezime!$C$8</f>
        <v>0</v>
      </c>
      <c r="B45" s="112">
        <f>Rezime!$C$10</f>
        <v>0</v>
      </c>
      <c r="C45" s="133">
        <f>'Zahtevek zobozdravniki'!A19</f>
        <v>0</v>
      </c>
      <c r="D45" s="133">
        <f>'Zahtevek zobozdravniki'!B19</f>
      </c>
      <c r="E45" s="134">
        <f>'Zahtevek zobozdravniki'!C19</f>
        <v>0</v>
      </c>
      <c r="F45" s="135">
        <f>'Zahtevek zobozdravniki'!E19</f>
        <v>0</v>
      </c>
      <c r="G45" s="112">
        <f>'Zahtevek zobozdravniki'!F19</f>
        <v>0</v>
      </c>
      <c r="H45" s="131" t="str">
        <f>'Zahtevek zobozdravniki'!G19&amp;"-"&amp;'Zahtevek zobozdravniki'!H19</f>
        <v>-</v>
      </c>
      <c r="I45" s="131" t="str">
        <f>'Zahtevek zobozdravniki'!I19&amp;"-"&amp;'Zahtevek zobozdravniki'!J19</f>
        <v>-</v>
      </c>
      <c r="J45" s="127">
        <f>'Zahtevek zobozdravniki'!D19</f>
        <v>0</v>
      </c>
    </row>
    <row r="46" spans="1:10" ht="14.25" customHeight="1">
      <c r="A46" s="112">
        <f>Rezime!$C$8</f>
        <v>0</v>
      </c>
      <c r="B46" s="112">
        <f>Rezime!$C$10</f>
        <v>0</v>
      </c>
      <c r="C46" s="133">
        <f>'Zahtevek zobozdravniki'!A20</f>
        <v>0</v>
      </c>
      <c r="D46" s="133">
        <f>'Zahtevek zobozdravniki'!B20</f>
      </c>
      <c r="E46" s="134">
        <f>'Zahtevek zobozdravniki'!C20</f>
        <v>0</v>
      </c>
      <c r="F46" s="135">
        <f>'Zahtevek zobozdravniki'!E20</f>
        <v>0</v>
      </c>
      <c r="G46" s="112">
        <f>'Zahtevek zobozdravniki'!F20</f>
        <v>0</v>
      </c>
      <c r="H46" s="131" t="str">
        <f>'Zahtevek zobozdravniki'!G20&amp;"-"&amp;'Zahtevek zobozdravniki'!H20</f>
        <v>-</v>
      </c>
      <c r="I46" s="131" t="str">
        <f>'Zahtevek zobozdravniki'!I20&amp;"-"&amp;'Zahtevek zobozdravniki'!J20</f>
        <v>-</v>
      </c>
      <c r="J46" s="127">
        <f>'Zahtevek zobozdravniki'!D20</f>
        <v>0</v>
      </c>
    </row>
    <row r="47" spans="1:10" ht="14.25" customHeight="1">
      <c r="A47" s="112">
        <f>Rezime!$C$8</f>
        <v>0</v>
      </c>
      <c r="B47" s="112">
        <f>Rezime!$C$10</f>
        <v>0</v>
      </c>
      <c r="C47" s="133">
        <f>'Zahtevek zobozdravniki'!A21</f>
        <v>0</v>
      </c>
      <c r="D47" s="133">
        <f>'Zahtevek zobozdravniki'!B21</f>
      </c>
      <c r="E47" s="134">
        <f>'Zahtevek zobozdravniki'!C21</f>
        <v>0</v>
      </c>
      <c r="F47" s="135">
        <f>'Zahtevek zobozdravniki'!E21</f>
        <v>0</v>
      </c>
      <c r="G47" s="112">
        <f>'Zahtevek zobozdravniki'!F21</f>
        <v>0</v>
      </c>
      <c r="H47" s="131" t="str">
        <f>'Zahtevek zobozdravniki'!G21&amp;"-"&amp;'Zahtevek zobozdravniki'!H21</f>
        <v>-</v>
      </c>
      <c r="I47" s="131" t="str">
        <f>'Zahtevek zobozdravniki'!I21&amp;"-"&amp;'Zahtevek zobozdravniki'!J21</f>
        <v>-</v>
      </c>
      <c r="J47" s="127">
        <f>'Zahtevek zobozdravniki'!D21</f>
        <v>0</v>
      </c>
    </row>
    <row r="48" spans="1:10" ht="14.25" customHeight="1">
      <c r="A48" s="112">
        <f>Rezime!$C$8</f>
        <v>0</v>
      </c>
      <c r="B48" s="112">
        <f>Rezime!$C$10</f>
        <v>0</v>
      </c>
      <c r="C48" s="133">
        <f>'Zahtevek zobozdravniki'!A22</f>
        <v>0</v>
      </c>
      <c r="D48" s="133">
        <f>'Zahtevek zobozdravniki'!B22</f>
      </c>
      <c r="E48" s="134">
        <f>'Zahtevek zobozdravniki'!C22</f>
        <v>0</v>
      </c>
      <c r="F48" s="135">
        <f>'Zahtevek zobozdravniki'!E22</f>
        <v>0</v>
      </c>
      <c r="G48" s="112">
        <f>'Zahtevek zobozdravniki'!F22</f>
        <v>0</v>
      </c>
      <c r="H48" s="131" t="str">
        <f>'Zahtevek zobozdravniki'!G22&amp;"-"&amp;'Zahtevek zobozdravniki'!H22</f>
        <v>-</v>
      </c>
      <c r="I48" s="131" t="str">
        <f>'Zahtevek zobozdravniki'!I22&amp;"-"&amp;'Zahtevek zobozdravniki'!J22</f>
        <v>-</v>
      </c>
      <c r="J48" s="127">
        <f>'Zahtevek zobozdravniki'!D22</f>
        <v>0</v>
      </c>
    </row>
    <row r="49" spans="1:10" ht="14.25" customHeight="1">
      <c r="A49" s="112">
        <f>Rezime!$C$8</f>
        <v>0</v>
      </c>
      <c r="B49" s="112">
        <f>Rezime!$C$10</f>
        <v>0</v>
      </c>
      <c r="C49" s="133">
        <f>'Zahtevek zobozdravniki'!A23</f>
        <v>0</v>
      </c>
      <c r="D49" s="133">
        <f>'Zahtevek zobozdravniki'!B23</f>
      </c>
      <c r="E49" s="134">
        <f>'Zahtevek zobozdravniki'!C23</f>
        <v>0</v>
      </c>
      <c r="F49" s="135">
        <f>'Zahtevek zobozdravniki'!E23</f>
        <v>0</v>
      </c>
      <c r="G49" s="112">
        <f>'Zahtevek zobozdravniki'!F23</f>
        <v>0</v>
      </c>
      <c r="H49" s="131" t="str">
        <f>'Zahtevek zobozdravniki'!G23&amp;"-"&amp;'Zahtevek zobozdravniki'!H23</f>
        <v>-</v>
      </c>
      <c r="I49" s="131" t="str">
        <f>'Zahtevek zobozdravniki'!I23&amp;"-"&amp;'Zahtevek zobozdravniki'!J23</f>
        <v>-</v>
      </c>
      <c r="J49" s="127">
        <f>'Zahtevek zobozdravniki'!D23</f>
        <v>0</v>
      </c>
    </row>
    <row r="50" spans="1:10" ht="14.25" customHeight="1">
      <c r="A50" s="112">
        <f>Rezime!$C$8</f>
        <v>0</v>
      </c>
      <c r="B50" s="112">
        <f>Rezime!$C$10</f>
        <v>0</v>
      </c>
      <c r="C50" s="133">
        <f>'Zahtevek zobozdravniki'!A24</f>
        <v>0</v>
      </c>
      <c r="D50" s="133">
        <f>'Zahtevek zobozdravniki'!B24</f>
      </c>
      <c r="E50" s="134">
        <f>'Zahtevek zobozdravniki'!C24</f>
        <v>0</v>
      </c>
      <c r="F50" s="135">
        <f>'Zahtevek zobozdravniki'!E24</f>
        <v>0</v>
      </c>
      <c r="G50" s="112">
        <f>'Zahtevek zobozdravniki'!F24</f>
        <v>0</v>
      </c>
      <c r="H50" s="131" t="str">
        <f>'Zahtevek zobozdravniki'!G24&amp;"-"&amp;'Zahtevek zobozdravniki'!H24</f>
        <v>-</v>
      </c>
      <c r="I50" s="131" t="str">
        <f>'Zahtevek zobozdravniki'!I24&amp;"-"&amp;'Zahtevek zobozdravniki'!J24</f>
        <v>-</v>
      </c>
      <c r="J50" s="127">
        <f>'Zahtevek zobozdravniki'!D24</f>
        <v>0</v>
      </c>
    </row>
    <row r="51" spans="1:10" ht="14.25" customHeight="1">
      <c r="A51" s="112">
        <f>Rezime!$C$8</f>
        <v>0</v>
      </c>
      <c r="B51" s="112">
        <f>Rezime!$C$10</f>
        <v>0</v>
      </c>
      <c r="C51" s="133">
        <f>'Zahtevek zobozdravniki'!A25</f>
        <v>0</v>
      </c>
      <c r="D51" s="133">
        <f>'Zahtevek zobozdravniki'!B25</f>
      </c>
      <c r="E51" s="134">
        <f>'Zahtevek zobozdravniki'!C25</f>
        <v>0</v>
      </c>
      <c r="F51" s="135">
        <f>'Zahtevek zobozdravniki'!E25</f>
        <v>0</v>
      </c>
      <c r="G51" s="112">
        <f>'Zahtevek zobozdravniki'!F25</f>
        <v>0</v>
      </c>
      <c r="H51" s="131" t="str">
        <f>'Zahtevek zobozdravniki'!G25&amp;"-"&amp;'Zahtevek zobozdravniki'!H25</f>
        <v>-</v>
      </c>
      <c r="I51" s="131" t="str">
        <f>'Zahtevek zobozdravniki'!I25&amp;"-"&amp;'Zahtevek zobozdravniki'!J25</f>
        <v>-</v>
      </c>
      <c r="J51" s="127">
        <f>'Zahtevek zobozdravniki'!D25</f>
        <v>0</v>
      </c>
    </row>
    <row r="52" spans="1:10" ht="14.25" customHeight="1">
      <c r="A52" s="112">
        <f>Rezime!$C$8</f>
        <v>0</v>
      </c>
      <c r="B52" s="112">
        <f>Rezime!$C$10</f>
        <v>0</v>
      </c>
      <c r="C52" s="133">
        <f>'Zahtevek zobozdravniki'!A26</f>
        <v>0</v>
      </c>
      <c r="D52" s="133">
        <f>'Zahtevek zobozdravniki'!B26</f>
      </c>
      <c r="E52" s="134">
        <f>'Zahtevek zobozdravniki'!C26</f>
        <v>0</v>
      </c>
      <c r="F52" s="135">
        <f>'Zahtevek zobozdravniki'!E26</f>
        <v>0</v>
      </c>
      <c r="G52" s="112">
        <f>'Zahtevek zobozdravniki'!F26</f>
        <v>0</v>
      </c>
      <c r="H52" s="131" t="str">
        <f>'Zahtevek zobozdravniki'!G26&amp;"-"&amp;'Zahtevek zobozdravniki'!H26</f>
        <v>-</v>
      </c>
      <c r="I52" s="131" t="str">
        <f>'Zahtevek zobozdravniki'!I26&amp;"-"&amp;'Zahtevek zobozdravniki'!J26</f>
        <v>-</v>
      </c>
      <c r="J52" s="127">
        <f>'Zahtevek zobozdravniki'!D26</f>
        <v>0</v>
      </c>
    </row>
    <row r="53" spans="1:10" ht="14.25" customHeight="1">
      <c r="A53" s="112">
        <f>Rezime!$C$8</f>
        <v>0</v>
      </c>
      <c r="B53" s="112">
        <f>Rezime!$C$10</f>
        <v>0</v>
      </c>
      <c r="C53" s="133">
        <f>'Zahtevek zobozdravniki'!A27</f>
        <v>0</v>
      </c>
      <c r="D53" s="133">
        <f>'Zahtevek zobozdravniki'!B27</f>
      </c>
      <c r="E53" s="134">
        <f>'Zahtevek zobozdravniki'!C27</f>
        <v>0</v>
      </c>
      <c r="F53" s="135">
        <f>'Zahtevek zobozdravniki'!E27</f>
        <v>0</v>
      </c>
      <c r="G53" s="112">
        <f>'Zahtevek zobozdravniki'!F27</f>
        <v>0</v>
      </c>
      <c r="H53" s="131" t="str">
        <f>'Zahtevek zobozdravniki'!G27&amp;"-"&amp;'Zahtevek zobozdravniki'!H27</f>
        <v>-</v>
      </c>
      <c r="I53" s="131" t="str">
        <f>'Zahtevek zobozdravniki'!I27&amp;"-"&amp;'Zahtevek zobozdravniki'!J27</f>
        <v>-</v>
      </c>
      <c r="J53" s="127">
        <f>'Zahtevek zobozdravniki'!D27</f>
        <v>0</v>
      </c>
    </row>
    <row r="54" spans="1:10" ht="14.25" customHeight="1">
      <c r="A54" s="112">
        <f>Rezime!$C$8</f>
        <v>0</v>
      </c>
      <c r="B54" s="112">
        <f>Rezime!$C$10</f>
        <v>0</v>
      </c>
      <c r="C54" s="133">
        <f>'Zahtevek zobozdravniki'!A28</f>
        <v>0</v>
      </c>
      <c r="D54" s="133">
        <f>'Zahtevek zobozdravniki'!B28</f>
      </c>
      <c r="E54" s="134">
        <f>'Zahtevek zobozdravniki'!C28</f>
        <v>0</v>
      </c>
      <c r="F54" s="135">
        <f>'Zahtevek zobozdravniki'!E28</f>
        <v>0</v>
      </c>
      <c r="G54" s="112">
        <f>'Zahtevek zobozdravniki'!F28</f>
        <v>0</v>
      </c>
      <c r="H54" s="131" t="str">
        <f>'Zahtevek zobozdravniki'!G28&amp;"-"&amp;'Zahtevek zobozdravniki'!H28</f>
        <v>-</v>
      </c>
      <c r="I54" s="131" t="str">
        <f>'Zahtevek zobozdravniki'!I28&amp;"-"&amp;'Zahtevek zobozdravniki'!J28</f>
        <v>-</v>
      </c>
      <c r="J54" s="127">
        <f>'Zahtevek zobozdravniki'!D28</f>
        <v>0</v>
      </c>
    </row>
    <row r="55" spans="1:10" ht="14.25" customHeight="1">
      <c r="A55" s="112">
        <f>Rezime!$C$8</f>
        <v>0</v>
      </c>
      <c r="B55" s="112">
        <f>Rezime!$C$10</f>
        <v>0</v>
      </c>
      <c r="C55" s="133">
        <f>'Zahtevek zobozdravniki'!A29</f>
        <v>0</v>
      </c>
      <c r="D55" s="133">
        <f>'Zahtevek zobozdravniki'!B29</f>
      </c>
      <c r="E55" s="134">
        <f>'Zahtevek zobozdravniki'!C29</f>
        <v>0</v>
      </c>
      <c r="F55" s="135">
        <f>'Zahtevek zobozdravniki'!E29</f>
        <v>0</v>
      </c>
      <c r="G55" s="112">
        <f>'Zahtevek zobozdravniki'!F29</f>
        <v>0</v>
      </c>
      <c r="H55" s="131" t="str">
        <f>'Zahtevek zobozdravniki'!G29&amp;"-"&amp;'Zahtevek zobozdravniki'!H29</f>
        <v>-</v>
      </c>
      <c r="I55" s="131" t="str">
        <f>'Zahtevek zobozdravniki'!I29&amp;"-"&amp;'Zahtevek zobozdravniki'!J29</f>
        <v>-</v>
      </c>
      <c r="J55" s="127">
        <f>'Zahtevek zobozdravniki'!D29</f>
        <v>0</v>
      </c>
    </row>
    <row r="56" spans="1:10" ht="14.25" customHeight="1">
      <c r="A56" s="112">
        <f>Rezime!$C$8</f>
        <v>0</v>
      </c>
      <c r="B56" s="112">
        <f>Rezime!$C$10</f>
        <v>0</v>
      </c>
      <c r="C56" s="133">
        <f>'Zahtevek zobozdravniki'!A30</f>
        <v>0</v>
      </c>
      <c r="D56" s="133">
        <f>'Zahtevek zobozdravniki'!B30</f>
      </c>
      <c r="E56" s="134">
        <f>'Zahtevek zobozdravniki'!C30</f>
        <v>0</v>
      </c>
      <c r="F56" s="135">
        <f>'Zahtevek zobozdravniki'!E30</f>
        <v>0</v>
      </c>
      <c r="G56" s="112">
        <f>'Zahtevek zobozdravniki'!F30</f>
        <v>0</v>
      </c>
      <c r="H56" s="131" t="str">
        <f>'Zahtevek zobozdravniki'!G30&amp;"-"&amp;'Zahtevek zobozdravniki'!H30</f>
        <v>-</v>
      </c>
      <c r="I56" s="131" t="str">
        <f>'Zahtevek zobozdravniki'!I30&amp;"-"&amp;'Zahtevek zobozdravniki'!J30</f>
        <v>-</v>
      </c>
      <c r="J56" s="127">
        <f>'Zahtevek zobozdravniki'!D30</f>
        <v>0</v>
      </c>
    </row>
    <row r="57" spans="1:10" ht="14.25" customHeight="1">
      <c r="A57" s="112">
        <f>Rezime!$C$8</f>
        <v>0</v>
      </c>
      <c r="B57" s="112">
        <f>Rezime!$C$10</f>
        <v>0</v>
      </c>
      <c r="C57" s="133">
        <f>'Zahtevek zobozdravniki'!A31</f>
        <v>0</v>
      </c>
      <c r="D57" s="133">
        <f>'Zahtevek zobozdravniki'!B31</f>
      </c>
      <c r="E57" s="134">
        <f>'Zahtevek zobozdravniki'!C31</f>
        <v>0</v>
      </c>
      <c r="F57" s="135">
        <f>'Zahtevek zobozdravniki'!E31</f>
        <v>0</v>
      </c>
      <c r="G57" s="112">
        <f>'Zahtevek zobozdravniki'!F31</f>
        <v>0</v>
      </c>
      <c r="H57" s="131" t="str">
        <f>'Zahtevek zobozdravniki'!G31&amp;"-"&amp;'Zahtevek zobozdravniki'!H31</f>
        <v>-</v>
      </c>
      <c r="I57" s="131" t="str">
        <f>'Zahtevek zobozdravniki'!I31&amp;"-"&amp;'Zahtevek zobozdravniki'!J31</f>
        <v>-</v>
      </c>
      <c r="J57" s="127">
        <f>'Zahtevek zobozdravniki'!D31</f>
        <v>0</v>
      </c>
    </row>
    <row r="58" spans="1:10" ht="14.25" customHeight="1">
      <c r="A58" s="112">
        <f>Rezime!$C$8</f>
        <v>0</v>
      </c>
      <c r="B58" s="112">
        <f>Rezime!$C$10</f>
        <v>0</v>
      </c>
      <c r="C58" s="133">
        <f>'Zahtevek zobozdravniki'!A32</f>
        <v>0</v>
      </c>
      <c r="D58" s="133">
        <f>'Zahtevek zobozdravniki'!B32</f>
      </c>
      <c r="E58" s="134">
        <f>'Zahtevek zobozdravniki'!C32</f>
        <v>0</v>
      </c>
      <c r="F58" s="135">
        <f>'Zahtevek zobozdravniki'!E32</f>
        <v>0</v>
      </c>
      <c r="G58" s="112">
        <f>'Zahtevek zobozdravniki'!F32</f>
        <v>0</v>
      </c>
      <c r="H58" s="131" t="str">
        <f>'Zahtevek zobozdravniki'!G32&amp;"-"&amp;'Zahtevek zobozdravniki'!H32</f>
        <v>-</v>
      </c>
      <c r="I58" s="131" t="str">
        <f>'Zahtevek zobozdravniki'!I32&amp;"-"&amp;'Zahtevek zobozdravniki'!J32</f>
        <v>-</v>
      </c>
      <c r="J58" s="127">
        <f>'Zahtevek zobozdravniki'!D32</f>
        <v>0</v>
      </c>
    </row>
    <row r="59" spans="1:10" ht="14.25" customHeight="1">
      <c r="A59" s="112">
        <f>Rezime!$C$8</f>
        <v>0</v>
      </c>
      <c r="B59" s="112">
        <f>Rezime!$C$10</f>
        <v>0</v>
      </c>
      <c r="C59" s="133">
        <f>'Zahtevek zobozdravniki'!A33</f>
        <v>0</v>
      </c>
      <c r="D59" s="133">
        <f>'Zahtevek zobozdravniki'!B33</f>
      </c>
      <c r="E59" s="134">
        <f>'Zahtevek zobozdravniki'!C33</f>
        <v>0</v>
      </c>
      <c r="F59" s="135">
        <f>'Zahtevek zobozdravniki'!E33</f>
        <v>0</v>
      </c>
      <c r="G59" s="112">
        <f>'Zahtevek zobozdravniki'!F33</f>
        <v>0</v>
      </c>
      <c r="H59" s="131" t="str">
        <f>'Zahtevek zobozdravniki'!G33&amp;"-"&amp;'Zahtevek zobozdravniki'!H33</f>
        <v>-</v>
      </c>
      <c r="I59" s="131" t="str">
        <f>'Zahtevek zobozdravniki'!I33&amp;"-"&amp;'Zahtevek zobozdravniki'!J33</f>
        <v>-</v>
      </c>
      <c r="J59" s="127">
        <f>'Zahtevek zobozdravniki'!D33</f>
        <v>0</v>
      </c>
    </row>
    <row r="60" spans="1:10" ht="14.25" customHeight="1">
      <c r="A60" s="112">
        <f>Rezime!$C$8</f>
        <v>0</v>
      </c>
      <c r="B60" s="112">
        <f>Rezime!$C$10</f>
        <v>0</v>
      </c>
      <c r="C60" s="133">
        <f>'Zahtevek zobozdravniki'!A34</f>
        <v>0</v>
      </c>
      <c r="D60" s="133">
        <f>'Zahtevek zobozdravniki'!B34</f>
      </c>
      <c r="E60" s="134">
        <f>'Zahtevek zobozdravniki'!C34</f>
        <v>0</v>
      </c>
      <c r="F60" s="135">
        <f>'Zahtevek zobozdravniki'!E34</f>
        <v>0</v>
      </c>
      <c r="G60" s="112">
        <f>'Zahtevek zobozdravniki'!F34</f>
        <v>0</v>
      </c>
      <c r="H60" s="131" t="str">
        <f>'Zahtevek zobozdravniki'!G34&amp;"-"&amp;'Zahtevek zobozdravniki'!H34</f>
        <v>-</v>
      </c>
      <c r="I60" s="131" t="str">
        <f>'Zahtevek zobozdravniki'!I34&amp;"-"&amp;'Zahtevek zobozdravniki'!J34</f>
        <v>-</v>
      </c>
      <c r="J60" s="127">
        <f>'Zahtevek zobozdravniki'!D34</f>
        <v>0</v>
      </c>
    </row>
    <row r="61" spans="1:10" ht="14.25" customHeight="1">
      <c r="A61" s="112">
        <f>Rezime!$C$8</f>
        <v>0</v>
      </c>
      <c r="B61" s="112">
        <f>Rezime!$C$10</f>
        <v>0</v>
      </c>
      <c r="C61" s="133">
        <f>'Zahtevek zobozdravniki'!A35</f>
        <v>0</v>
      </c>
      <c r="D61" s="133">
        <f>'Zahtevek zobozdravniki'!B35</f>
      </c>
      <c r="E61" s="134">
        <f>'Zahtevek zobozdravniki'!C35</f>
        <v>0</v>
      </c>
      <c r="F61" s="135">
        <f>'Zahtevek zobozdravniki'!E35</f>
        <v>0</v>
      </c>
      <c r="G61" s="112">
        <f>'Zahtevek zobozdravniki'!F35</f>
        <v>0</v>
      </c>
      <c r="H61" s="131" t="str">
        <f>'Zahtevek zobozdravniki'!G35&amp;"-"&amp;'Zahtevek zobozdravniki'!H35</f>
        <v>-</v>
      </c>
      <c r="I61" s="131" t="str">
        <f>'Zahtevek zobozdravniki'!I35&amp;"-"&amp;'Zahtevek zobozdravniki'!J35</f>
        <v>-</v>
      </c>
      <c r="J61" s="127">
        <f>'Zahtevek zobozdravniki'!D35</f>
        <v>0</v>
      </c>
    </row>
    <row r="62" spans="1:10" ht="14.25" customHeight="1" thickBot="1">
      <c r="A62" s="136">
        <f>Rezime!$C$8</f>
        <v>0</v>
      </c>
      <c r="B62" s="136">
        <f>Rezime!$C$10</f>
        <v>0</v>
      </c>
      <c r="C62" s="137">
        <f>'Zahtevek zobozdravniki'!A36</f>
        <v>0</v>
      </c>
      <c r="D62" s="137">
        <f>'Zahtevek zobozdravniki'!B36</f>
      </c>
      <c r="E62" s="138">
        <f>'Zahtevek zobozdravniki'!C36</f>
        <v>0</v>
      </c>
      <c r="F62" s="139">
        <f>'Zahtevek zobozdravniki'!E36</f>
        <v>0</v>
      </c>
      <c r="G62" s="136">
        <f>'Zahtevek zobozdravniki'!F36</f>
        <v>0</v>
      </c>
      <c r="H62" s="140" t="str">
        <f>'Zahtevek zobozdravniki'!G36&amp;"-"&amp;'Zahtevek zobozdravniki'!H36</f>
        <v>-</v>
      </c>
      <c r="I62" s="140" t="str">
        <f>'Zahtevek zobozdravniki'!I36&amp;"-"&amp;'Zahtevek zobozdravniki'!J36</f>
        <v>-</v>
      </c>
      <c r="J62" s="141">
        <f>'Zahtevek zobozdravniki'!D36</f>
        <v>0</v>
      </c>
    </row>
    <row r="63" spans="1:10" ht="14.25" customHeight="1">
      <c r="A63" s="125">
        <f>Rezime!$C$8</f>
        <v>0</v>
      </c>
      <c r="B63" s="125">
        <f>Rezime!$C$10</f>
        <v>0</v>
      </c>
      <c r="C63" s="128">
        <f>'Zahtevek zdravniki'!A7</f>
        <v>0</v>
      </c>
      <c r="D63" s="128">
        <f>'Zahtevek zdravniki'!B7</f>
        <v>0</v>
      </c>
      <c r="E63" s="129">
        <f>'Zahtevek zdravniki'!C7</f>
        <v>0</v>
      </c>
      <c r="F63" s="130">
        <f>'Zahtevek zdravniki'!E7</f>
        <v>0</v>
      </c>
      <c r="G63" s="125">
        <f>'Zahtevek zdravniki'!F7</f>
        <v>0</v>
      </c>
      <c r="H63" s="131" t="str">
        <f>'Zahtevek zdravniki'!G7&amp;"-"&amp;'Zahtevek zdravniki'!H7</f>
        <v>-</v>
      </c>
      <c r="I63" s="131" t="str">
        <f>'Zahtevek zdravniki'!I7&amp;"-"&amp;'Zahtevek zdravniki'!J7</f>
        <v>-</v>
      </c>
      <c r="J63" s="132">
        <f>'Zahtevek zdravniki'!D7</f>
        <v>0</v>
      </c>
    </row>
    <row r="64" spans="1:10" ht="14.25" customHeight="1">
      <c r="A64" s="112">
        <f>Rezime!$C$8</f>
        <v>0</v>
      </c>
      <c r="B64" s="112">
        <f>Rezime!$C$10</f>
        <v>0</v>
      </c>
      <c r="C64" s="133">
        <f>'Zahtevek zdravniki'!A8</f>
        <v>0</v>
      </c>
      <c r="D64" s="133">
        <f>'Zahtevek zdravniki'!B8</f>
        <v>0</v>
      </c>
      <c r="E64" s="134">
        <f>'Zahtevek zdravniki'!C8</f>
        <v>0</v>
      </c>
      <c r="F64" s="135">
        <f>'Zahtevek zdravniki'!E8</f>
        <v>0</v>
      </c>
      <c r="G64" s="112">
        <f>'Zahtevek zdravniki'!F8</f>
        <v>0</v>
      </c>
      <c r="H64" s="131" t="str">
        <f>'Zahtevek zdravniki'!G8&amp;"-"&amp;'Zahtevek zdravniki'!H8</f>
        <v>-</v>
      </c>
      <c r="I64" s="131" t="str">
        <f>'Zahtevek zdravniki'!I8&amp;"-"&amp;'Zahtevek zdravniki'!J8</f>
        <v>-</v>
      </c>
      <c r="J64" s="127">
        <f>'Zahtevek zdravniki'!D8</f>
        <v>0</v>
      </c>
    </row>
    <row r="65" spans="1:10" ht="14.25" customHeight="1">
      <c r="A65" s="112">
        <f>Rezime!$C$8</f>
        <v>0</v>
      </c>
      <c r="B65" s="112">
        <f>Rezime!$C$10</f>
        <v>0</v>
      </c>
      <c r="C65" s="133">
        <f>'Zahtevek zdravniki'!A9</f>
        <v>0</v>
      </c>
      <c r="D65" s="133">
        <f>'Zahtevek zdravniki'!B9</f>
        <v>0</v>
      </c>
      <c r="E65" s="134">
        <f>'Zahtevek zdravniki'!C9</f>
        <v>0</v>
      </c>
      <c r="F65" s="135">
        <f>'Zahtevek zdravniki'!E9</f>
        <v>0</v>
      </c>
      <c r="G65" s="112">
        <f>'Zahtevek zdravniki'!F9</f>
        <v>0</v>
      </c>
      <c r="H65" s="131" t="str">
        <f>'Zahtevek zdravniki'!G9&amp;"-"&amp;'Zahtevek zdravniki'!H9</f>
        <v>-</v>
      </c>
      <c r="I65" s="131" t="str">
        <f>'Zahtevek zdravniki'!I9&amp;"-"&amp;'Zahtevek zdravniki'!J9</f>
        <v>-</v>
      </c>
      <c r="J65" s="127">
        <f>'Zahtevek zdravniki'!D9</f>
        <v>0</v>
      </c>
    </row>
    <row r="66" spans="1:10" ht="14.25" customHeight="1">
      <c r="A66" s="112">
        <f>Rezime!$C$8</f>
        <v>0</v>
      </c>
      <c r="B66" s="112">
        <f>Rezime!$C$10</f>
        <v>0</v>
      </c>
      <c r="C66" s="133">
        <f>'Zahtevek zdravniki'!A10</f>
        <v>0</v>
      </c>
      <c r="D66" s="133">
        <f>'Zahtevek zdravniki'!B10</f>
        <v>0</v>
      </c>
      <c r="E66" s="134">
        <f>'Zahtevek zdravniki'!C10</f>
        <v>0</v>
      </c>
      <c r="F66" s="135">
        <f>'Zahtevek zdravniki'!E10</f>
        <v>0</v>
      </c>
      <c r="G66" s="112">
        <f>'Zahtevek zdravniki'!F10</f>
        <v>0</v>
      </c>
      <c r="H66" s="131" t="str">
        <f>'Zahtevek zdravniki'!G10&amp;"-"&amp;'Zahtevek zdravniki'!H10</f>
        <v>-</v>
      </c>
      <c r="I66" s="131" t="str">
        <f>'Zahtevek zdravniki'!I10&amp;"-"&amp;'Zahtevek zdravniki'!J10</f>
        <v>-</v>
      </c>
      <c r="J66" s="127">
        <f>'Zahtevek zdravniki'!D10</f>
        <v>0</v>
      </c>
    </row>
    <row r="67" spans="1:10" ht="14.25" customHeight="1">
      <c r="A67" s="112">
        <f>Rezime!$C$8</f>
        <v>0</v>
      </c>
      <c r="B67" s="112">
        <f>Rezime!$C$10</f>
        <v>0</v>
      </c>
      <c r="C67" s="133">
        <f>'Zahtevek zdravniki'!A11</f>
        <v>0</v>
      </c>
      <c r="D67" s="133">
        <f>'Zahtevek zdravniki'!B11</f>
        <v>0</v>
      </c>
      <c r="E67" s="134">
        <f>'Zahtevek zdravniki'!C11</f>
        <v>0</v>
      </c>
      <c r="F67" s="135">
        <f>'Zahtevek zdravniki'!E11</f>
        <v>0</v>
      </c>
      <c r="G67" s="112">
        <f>'Zahtevek zdravniki'!F11</f>
        <v>0</v>
      </c>
      <c r="H67" s="131" t="str">
        <f>'Zahtevek zdravniki'!G11&amp;"-"&amp;'Zahtevek zdravniki'!H11</f>
        <v>-</v>
      </c>
      <c r="I67" s="131" t="str">
        <f>'Zahtevek zdravniki'!I11&amp;"-"&amp;'Zahtevek zdravniki'!J11</f>
        <v>-</v>
      </c>
      <c r="J67" s="127">
        <f>'Zahtevek zdravniki'!D11</f>
        <v>0</v>
      </c>
    </row>
    <row r="68" spans="1:10" ht="14.25" customHeight="1">
      <c r="A68" s="112">
        <f>Rezime!$C$8</f>
        <v>0</v>
      </c>
      <c r="B68" s="112">
        <f>Rezime!$C$10</f>
        <v>0</v>
      </c>
      <c r="C68" s="133">
        <f>'Zahtevek zdravniki'!A12</f>
        <v>0</v>
      </c>
      <c r="D68" s="133">
        <f>'Zahtevek zdravniki'!B12</f>
        <v>0</v>
      </c>
      <c r="E68" s="134">
        <f>'Zahtevek zdravniki'!C12</f>
        <v>0</v>
      </c>
      <c r="F68" s="135">
        <f>'Zahtevek zdravniki'!E12</f>
        <v>0</v>
      </c>
      <c r="G68" s="112">
        <f>'Zahtevek zdravniki'!F12</f>
        <v>0</v>
      </c>
      <c r="H68" s="131" t="str">
        <f>'Zahtevek zdravniki'!G12&amp;"-"&amp;'Zahtevek zdravniki'!H12</f>
        <v>-</v>
      </c>
      <c r="I68" s="131" t="str">
        <f>'Zahtevek zdravniki'!I12&amp;"-"&amp;'Zahtevek zdravniki'!J12</f>
        <v>-</v>
      </c>
      <c r="J68" s="127">
        <f>'Zahtevek zdravniki'!D12</f>
        <v>0</v>
      </c>
    </row>
    <row r="69" spans="1:10" ht="14.25" customHeight="1">
      <c r="A69" s="112">
        <f>Rezime!$C$8</f>
        <v>0</v>
      </c>
      <c r="B69" s="112">
        <f>Rezime!$C$10</f>
        <v>0</v>
      </c>
      <c r="C69" s="133">
        <f>'Zahtevek zdravniki'!A13</f>
        <v>0</v>
      </c>
      <c r="D69" s="133">
        <f>'Zahtevek zdravniki'!B13</f>
        <v>0</v>
      </c>
      <c r="E69" s="134">
        <f>'Zahtevek zdravniki'!C13</f>
        <v>0</v>
      </c>
      <c r="F69" s="135">
        <f>'Zahtevek zdravniki'!E13</f>
        <v>0</v>
      </c>
      <c r="G69" s="112">
        <f>'Zahtevek zdravniki'!F13</f>
        <v>0</v>
      </c>
      <c r="H69" s="131" t="str">
        <f>'Zahtevek zdravniki'!G13&amp;"-"&amp;'Zahtevek zdravniki'!H13</f>
        <v>-</v>
      </c>
      <c r="I69" s="131" t="str">
        <f>'Zahtevek zdravniki'!I13&amp;"-"&amp;'Zahtevek zdravniki'!J13</f>
        <v>-</v>
      </c>
      <c r="J69" s="127">
        <f>'Zahtevek zdravniki'!D13</f>
        <v>0</v>
      </c>
    </row>
    <row r="70" spans="1:10" ht="14.25" customHeight="1">
      <c r="A70" s="112">
        <f>Rezime!$C$8</f>
        <v>0</v>
      </c>
      <c r="B70" s="112">
        <f>Rezime!$C$10</f>
        <v>0</v>
      </c>
      <c r="C70" s="133">
        <f>'Zahtevek zdravniki'!A14</f>
        <v>0</v>
      </c>
      <c r="D70" s="133">
        <f>'Zahtevek zdravniki'!B14</f>
        <v>0</v>
      </c>
      <c r="E70" s="134">
        <f>'Zahtevek zdravniki'!C14</f>
        <v>0</v>
      </c>
      <c r="F70" s="135">
        <f>'Zahtevek zdravniki'!E14</f>
        <v>0</v>
      </c>
      <c r="G70" s="112">
        <f>'Zahtevek zdravniki'!F14</f>
        <v>0</v>
      </c>
      <c r="H70" s="131" t="str">
        <f>'Zahtevek zdravniki'!G14&amp;"-"&amp;'Zahtevek zdravniki'!H14</f>
        <v>-</v>
      </c>
      <c r="I70" s="131" t="str">
        <f>'Zahtevek zdravniki'!I14&amp;"-"&amp;'Zahtevek zdravniki'!J14</f>
        <v>-</v>
      </c>
      <c r="J70" s="127">
        <f>'Zahtevek zdravniki'!D14</f>
        <v>0</v>
      </c>
    </row>
    <row r="71" spans="1:10" ht="14.25" customHeight="1">
      <c r="A71" s="112">
        <f>Rezime!$C$8</f>
        <v>0</v>
      </c>
      <c r="B71" s="112">
        <f>Rezime!$C$10</f>
        <v>0</v>
      </c>
      <c r="C71" s="133">
        <f>'Zahtevek zdravniki'!A15</f>
        <v>0</v>
      </c>
      <c r="D71" s="133">
        <f>'Zahtevek zdravniki'!B15</f>
        <v>0</v>
      </c>
      <c r="E71" s="134">
        <f>'Zahtevek zdravniki'!C15</f>
        <v>0</v>
      </c>
      <c r="F71" s="135">
        <f>'Zahtevek zdravniki'!E15</f>
        <v>0</v>
      </c>
      <c r="G71" s="112">
        <f>'Zahtevek zdravniki'!F15</f>
        <v>0</v>
      </c>
      <c r="H71" s="131" t="str">
        <f>'Zahtevek zdravniki'!G15&amp;"-"&amp;'Zahtevek zdravniki'!H15</f>
        <v>-</v>
      </c>
      <c r="I71" s="131" t="str">
        <f>'Zahtevek zdravniki'!I15&amp;"-"&amp;'Zahtevek zdravniki'!J15</f>
        <v>-</v>
      </c>
      <c r="J71" s="127">
        <f>'Zahtevek zdravniki'!D15</f>
        <v>0</v>
      </c>
    </row>
    <row r="72" spans="1:10" ht="14.25" customHeight="1">
      <c r="A72" s="112">
        <f>Rezime!$C$8</f>
        <v>0</v>
      </c>
      <c r="B72" s="112">
        <f>Rezime!$C$10</f>
        <v>0</v>
      </c>
      <c r="C72" s="133">
        <f>'Zahtevek zdravniki'!A16</f>
        <v>0</v>
      </c>
      <c r="D72" s="133">
        <f>'Zahtevek zdravniki'!B16</f>
        <v>0</v>
      </c>
      <c r="E72" s="134">
        <f>'Zahtevek zdravniki'!C16</f>
        <v>0</v>
      </c>
      <c r="F72" s="135">
        <f>'Zahtevek zdravniki'!E16</f>
        <v>0</v>
      </c>
      <c r="G72" s="112">
        <f>'Zahtevek zdravniki'!F16</f>
        <v>0</v>
      </c>
      <c r="H72" s="131" t="str">
        <f>'Zahtevek zdravniki'!G16&amp;"-"&amp;'Zahtevek zdravniki'!H16</f>
        <v>-</v>
      </c>
      <c r="I72" s="131" t="str">
        <f>'Zahtevek zdravniki'!I16&amp;"-"&amp;'Zahtevek zdravniki'!J16</f>
        <v>-</v>
      </c>
      <c r="J72" s="127">
        <f>'Zahtevek zdravniki'!D16</f>
        <v>0</v>
      </c>
    </row>
    <row r="73" spans="1:10" ht="14.25" customHeight="1">
      <c r="A73" s="112">
        <f>Rezime!$C$8</f>
        <v>0</v>
      </c>
      <c r="B73" s="112">
        <f>Rezime!$C$10</f>
        <v>0</v>
      </c>
      <c r="C73" s="133">
        <f>'Zahtevek zdravniki'!A17</f>
        <v>0</v>
      </c>
      <c r="D73" s="133">
        <f>'Zahtevek zdravniki'!B17</f>
        <v>0</v>
      </c>
      <c r="E73" s="134">
        <f>'Zahtevek zdravniki'!C17</f>
        <v>0</v>
      </c>
      <c r="F73" s="135">
        <f>'Zahtevek zdravniki'!E17</f>
        <v>0</v>
      </c>
      <c r="G73" s="112">
        <f>'Zahtevek zdravniki'!F17</f>
        <v>0</v>
      </c>
      <c r="H73" s="131" t="str">
        <f>'Zahtevek zdravniki'!G17&amp;"-"&amp;'Zahtevek zdravniki'!H17</f>
        <v>-</v>
      </c>
      <c r="I73" s="131" t="str">
        <f>'Zahtevek zdravniki'!I17&amp;"-"&amp;'Zahtevek zdravniki'!J17</f>
        <v>-</v>
      </c>
      <c r="J73" s="127">
        <f>'Zahtevek zdravniki'!D17</f>
        <v>0</v>
      </c>
    </row>
    <row r="74" spans="1:10" ht="14.25" customHeight="1">
      <c r="A74" s="112">
        <f>Rezime!$C$8</f>
        <v>0</v>
      </c>
      <c r="B74" s="112">
        <f>Rezime!$C$10</f>
        <v>0</v>
      </c>
      <c r="C74" s="133">
        <f>'Zahtevek zdravniki'!A18</f>
        <v>0</v>
      </c>
      <c r="D74" s="133">
        <f>'Zahtevek zdravniki'!B18</f>
        <v>0</v>
      </c>
      <c r="E74" s="134">
        <f>'Zahtevek zdravniki'!C18</f>
        <v>0</v>
      </c>
      <c r="F74" s="135">
        <f>'Zahtevek zdravniki'!E18</f>
        <v>0</v>
      </c>
      <c r="G74" s="112">
        <f>'Zahtevek zdravniki'!F18</f>
        <v>0</v>
      </c>
      <c r="H74" s="131" t="str">
        <f>'Zahtevek zdravniki'!G18&amp;"-"&amp;'Zahtevek zdravniki'!H18</f>
        <v>-</v>
      </c>
      <c r="I74" s="131" t="str">
        <f>'Zahtevek zdravniki'!I18&amp;"-"&amp;'Zahtevek zdravniki'!J18</f>
        <v>-</v>
      </c>
      <c r="J74" s="127">
        <f>'Zahtevek zdravniki'!D18</f>
        <v>0</v>
      </c>
    </row>
    <row r="75" spans="1:10" ht="14.25" customHeight="1">
      <c r="A75" s="112">
        <f>Rezime!$C$8</f>
        <v>0</v>
      </c>
      <c r="B75" s="112">
        <f>Rezime!$C$10</f>
        <v>0</v>
      </c>
      <c r="C75" s="133">
        <f>'Zahtevek zdravniki'!A19</f>
        <v>0</v>
      </c>
      <c r="D75" s="133">
        <f>'Zahtevek zdravniki'!B19</f>
        <v>0</v>
      </c>
      <c r="E75" s="134">
        <f>'Zahtevek zdravniki'!C19</f>
        <v>0</v>
      </c>
      <c r="F75" s="135">
        <f>'Zahtevek zdravniki'!E19</f>
        <v>0</v>
      </c>
      <c r="G75" s="112">
        <f>'Zahtevek zdravniki'!F19</f>
        <v>0</v>
      </c>
      <c r="H75" s="131" t="str">
        <f>'Zahtevek zdravniki'!G19&amp;"-"&amp;'Zahtevek zdravniki'!H19</f>
        <v>-</v>
      </c>
      <c r="I75" s="131" t="str">
        <f>'Zahtevek zdravniki'!I19&amp;"-"&amp;'Zahtevek zdravniki'!J19</f>
        <v>-</v>
      </c>
      <c r="J75" s="127">
        <f>'Zahtevek zdravniki'!D19</f>
        <v>0</v>
      </c>
    </row>
    <row r="76" spans="1:10" ht="14.25" customHeight="1">
      <c r="A76" s="112">
        <f>Rezime!$C$8</f>
        <v>0</v>
      </c>
      <c r="B76" s="112">
        <f>Rezime!$C$10</f>
        <v>0</v>
      </c>
      <c r="C76" s="133">
        <f>'Zahtevek zdravniki'!A20</f>
        <v>0</v>
      </c>
      <c r="D76" s="133">
        <f>'Zahtevek zdravniki'!B20</f>
        <v>0</v>
      </c>
      <c r="E76" s="134">
        <f>'Zahtevek zdravniki'!C20</f>
        <v>0</v>
      </c>
      <c r="F76" s="135">
        <f>'Zahtevek zdravniki'!E20</f>
        <v>0</v>
      </c>
      <c r="G76" s="112">
        <f>'Zahtevek zdravniki'!F20</f>
        <v>0</v>
      </c>
      <c r="H76" s="131" t="str">
        <f>'Zahtevek zdravniki'!G20&amp;"-"&amp;'Zahtevek zdravniki'!H20</f>
        <v>-</v>
      </c>
      <c r="I76" s="131" t="str">
        <f>'Zahtevek zdravniki'!I20&amp;"-"&amp;'Zahtevek zdravniki'!J20</f>
        <v>-</v>
      </c>
      <c r="J76" s="127">
        <f>'Zahtevek zdravniki'!D20</f>
        <v>0</v>
      </c>
    </row>
    <row r="77" spans="1:10" ht="14.25" customHeight="1">
      <c r="A77" s="112">
        <f>Rezime!$C$8</f>
        <v>0</v>
      </c>
      <c r="B77" s="112">
        <f>Rezime!$C$10</f>
        <v>0</v>
      </c>
      <c r="C77" s="133">
        <f>'Zahtevek zdravniki'!A21</f>
        <v>0</v>
      </c>
      <c r="D77" s="133">
        <f>'Zahtevek zdravniki'!B21</f>
        <v>0</v>
      </c>
      <c r="E77" s="134">
        <f>'Zahtevek zdravniki'!C21</f>
        <v>0</v>
      </c>
      <c r="F77" s="135">
        <f>'Zahtevek zdravniki'!E21</f>
        <v>0</v>
      </c>
      <c r="G77" s="112">
        <f>'Zahtevek zdravniki'!F21</f>
        <v>0</v>
      </c>
      <c r="H77" s="131" t="str">
        <f>'Zahtevek zdravniki'!G21&amp;"-"&amp;'Zahtevek zdravniki'!H21</f>
        <v>-</v>
      </c>
      <c r="I77" s="131" t="str">
        <f>'Zahtevek zdravniki'!I21&amp;"-"&amp;'Zahtevek zdravniki'!J21</f>
        <v>-</v>
      </c>
      <c r="J77" s="127">
        <f>'Zahtevek zdravniki'!D21</f>
        <v>0</v>
      </c>
    </row>
    <row r="78" spans="1:10" ht="14.25" customHeight="1">
      <c r="A78" s="112">
        <f>Rezime!$C$8</f>
        <v>0</v>
      </c>
      <c r="B78" s="112">
        <f>Rezime!$C$10</f>
        <v>0</v>
      </c>
      <c r="C78" s="133">
        <f>'Zahtevek zdravniki'!A22</f>
        <v>0</v>
      </c>
      <c r="D78" s="133">
        <f>'Zahtevek zdravniki'!B22</f>
        <v>0</v>
      </c>
      <c r="E78" s="134">
        <f>'Zahtevek zdravniki'!C22</f>
        <v>0</v>
      </c>
      <c r="F78" s="135">
        <f>'Zahtevek zdravniki'!E22</f>
        <v>0</v>
      </c>
      <c r="G78" s="112">
        <f>'Zahtevek zdravniki'!F22</f>
        <v>0</v>
      </c>
      <c r="H78" s="131" t="str">
        <f>'Zahtevek zdravniki'!G22&amp;"-"&amp;'Zahtevek zdravniki'!H22</f>
        <v>-</v>
      </c>
      <c r="I78" s="131" t="str">
        <f>'Zahtevek zdravniki'!I22&amp;"-"&amp;'Zahtevek zdravniki'!J22</f>
        <v>-</v>
      </c>
      <c r="J78" s="127">
        <f>'Zahtevek zdravniki'!D22</f>
        <v>0</v>
      </c>
    </row>
    <row r="79" spans="1:10" ht="14.25" customHeight="1">
      <c r="A79" s="112">
        <f>Rezime!$C$8</f>
        <v>0</v>
      </c>
      <c r="B79" s="112">
        <f>Rezime!$C$10</f>
        <v>0</v>
      </c>
      <c r="C79" s="133">
        <f>'Zahtevek zdravniki'!A23</f>
        <v>0</v>
      </c>
      <c r="D79" s="133">
        <f>'Zahtevek zdravniki'!B23</f>
        <v>0</v>
      </c>
      <c r="E79" s="134">
        <f>'Zahtevek zdravniki'!C23</f>
        <v>0</v>
      </c>
      <c r="F79" s="135">
        <f>'Zahtevek zdravniki'!E23</f>
        <v>0</v>
      </c>
      <c r="G79" s="112">
        <f>'Zahtevek zdravniki'!F23</f>
        <v>0</v>
      </c>
      <c r="H79" s="131" t="str">
        <f>'Zahtevek zdravniki'!G23&amp;"-"&amp;'Zahtevek zdravniki'!H23</f>
        <v>-</v>
      </c>
      <c r="I79" s="131" t="str">
        <f>'Zahtevek zdravniki'!I23&amp;"-"&amp;'Zahtevek zdravniki'!J23</f>
        <v>-</v>
      </c>
      <c r="J79" s="127">
        <f>'Zahtevek zdravniki'!D23</f>
        <v>0</v>
      </c>
    </row>
    <row r="80" spans="1:10" ht="14.25" customHeight="1">
      <c r="A80" s="112">
        <f>Rezime!$C$8</f>
        <v>0</v>
      </c>
      <c r="B80" s="112">
        <f>Rezime!$C$10</f>
        <v>0</v>
      </c>
      <c r="C80" s="133">
        <f>'Zahtevek zdravniki'!A24</f>
        <v>0</v>
      </c>
      <c r="D80" s="133">
        <f>'Zahtevek zdravniki'!B24</f>
        <v>0</v>
      </c>
      <c r="E80" s="134">
        <f>'Zahtevek zdravniki'!C24</f>
        <v>0</v>
      </c>
      <c r="F80" s="135">
        <f>'Zahtevek zdravniki'!E24</f>
        <v>0</v>
      </c>
      <c r="G80" s="112">
        <f>'Zahtevek zdravniki'!F24</f>
        <v>0</v>
      </c>
      <c r="H80" s="131" t="str">
        <f>'Zahtevek zdravniki'!G24&amp;"-"&amp;'Zahtevek zdravniki'!H24</f>
        <v>-</v>
      </c>
      <c r="I80" s="131" t="str">
        <f>'Zahtevek zdravniki'!I24&amp;"-"&amp;'Zahtevek zdravniki'!J24</f>
        <v>-</v>
      </c>
      <c r="J80" s="127">
        <f>'Zahtevek zdravniki'!D24</f>
        <v>0</v>
      </c>
    </row>
    <row r="81" spans="1:10" ht="14.25" customHeight="1">
      <c r="A81" s="112">
        <f>Rezime!$C$8</f>
        <v>0</v>
      </c>
      <c r="B81" s="112">
        <f>Rezime!$C$10</f>
        <v>0</v>
      </c>
      <c r="C81" s="133">
        <f>'Zahtevek zdravniki'!A25</f>
        <v>0</v>
      </c>
      <c r="D81" s="133">
        <f>'Zahtevek zdravniki'!B25</f>
        <v>0</v>
      </c>
      <c r="E81" s="134">
        <f>'Zahtevek zdravniki'!C25</f>
        <v>0</v>
      </c>
      <c r="F81" s="135">
        <f>'Zahtevek zdravniki'!E25</f>
        <v>0</v>
      </c>
      <c r="G81" s="112">
        <f>'Zahtevek zdravniki'!F25</f>
        <v>0</v>
      </c>
      <c r="H81" s="131" t="str">
        <f>'Zahtevek zdravniki'!G25&amp;"-"&amp;'Zahtevek zdravniki'!H25</f>
        <v>-</v>
      </c>
      <c r="I81" s="131" t="str">
        <f>'Zahtevek zdravniki'!I25&amp;"-"&amp;'Zahtevek zdravniki'!J25</f>
        <v>-</v>
      </c>
      <c r="J81" s="127">
        <f>'Zahtevek zdravniki'!D25</f>
        <v>0</v>
      </c>
    </row>
    <row r="82" spans="1:10" ht="14.25" customHeight="1">
      <c r="A82" s="112">
        <f>Rezime!$C$8</f>
        <v>0</v>
      </c>
      <c r="B82" s="112">
        <f>Rezime!$C$10</f>
        <v>0</v>
      </c>
      <c r="C82" s="133">
        <f>'Zahtevek zdravniki'!A26</f>
        <v>0</v>
      </c>
      <c r="D82" s="133">
        <f>'Zahtevek zdravniki'!B26</f>
        <v>0</v>
      </c>
      <c r="E82" s="134">
        <f>'Zahtevek zdravniki'!C26</f>
        <v>0</v>
      </c>
      <c r="F82" s="135">
        <f>'Zahtevek zdravniki'!E26</f>
        <v>0</v>
      </c>
      <c r="G82" s="112">
        <f>'Zahtevek zdravniki'!F26</f>
        <v>0</v>
      </c>
      <c r="H82" s="131" t="str">
        <f>'Zahtevek zdravniki'!G26&amp;"-"&amp;'Zahtevek zdravniki'!H26</f>
        <v>-</v>
      </c>
      <c r="I82" s="131" t="str">
        <f>'Zahtevek zdravniki'!I26&amp;"-"&amp;'Zahtevek zdravniki'!J26</f>
        <v>-</v>
      </c>
      <c r="J82" s="127">
        <f>'Zahtevek zdravniki'!D26</f>
        <v>0</v>
      </c>
    </row>
    <row r="83" spans="1:10" ht="14.25" customHeight="1">
      <c r="A83" s="112">
        <f>Rezime!$C$8</f>
        <v>0</v>
      </c>
      <c r="B83" s="112">
        <f>Rezime!$C$10</f>
        <v>0</v>
      </c>
      <c r="C83" s="133">
        <f>'Zahtevek zdravniki'!A27</f>
        <v>0</v>
      </c>
      <c r="D83" s="133">
        <f>'Zahtevek zdravniki'!B27</f>
        <v>0</v>
      </c>
      <c r="E83" s="134">
        <f>'Zahtevek zdravniki'!C27</f>
        <v>0</v>
      </c>
      <c r="F83" s="135">
        <f>'Zahtevek zdravniki'!E27</f>
        <v>0</v>
      </c>
      <c r="G83" s="112">
        <f>'Zahtevek zdravniki'!F27</f>
        <v>0</v>
      </c>
      <c r="H83" s="131" t="str">
        <f>'Zahtevek zdravniki'!G27&amp;"-"&amp;'Zahtevek zdravniki'!H27</f>
        <v>-</v>
      </c>
      <c r="I83" s="131" t="str">
        <f>'Zahtevek zdravniki'!I27&amp;"-"&amp;'Zahtevek zdravniki'!J27</f>
        <v>-</v>
      </c>
      <c r="J83" s="127">
        <f>'Zahtevek zdravniki'!D27</f>
        <v>0</v>
      </c>
    </row>
    <row r="84" spans="1:10" ht="14.25" customHeight="1">
      <c r="A84" s="112">
        <f>Rezime!$C$8</f>
        <v>0</v>
      </c>
      <c r="B84" s="112">
        <f>Rezime!$C$10</f>
        <v>0</v>
      </c>
      <c r="C84" s="133">
        <f>'Zahtevek zdravniki'!A28</f>
        <v>0</v>
      </c>
      <c r="D84" s="133">
        <f>'Zahtevek zdravniki'!B28</f>
        <v>0</v>
      </c>
      <c r="E84" s="134">
        <f>'Zahtevek zdravniki'!C28</f>
        <v>0</v>
      </c>
      <c r="F84" s="135">
        <f>'Zahtevek zdravniki'!E28</f>
        <v>0</v>
      </c>
      <c r="G84" s="112">
        <f>'Zahtevek zdravniki'!F28</f>
        <v>0</v>
      </c>
      <c r="H84" s="131" t="str">
        <f>'Zahtevek zdravniki'!G28&amp;"-"&amp;'Zahtevek zdravniki'!H28</f>
        <v>-</v>
      </c>
      <c r="I84" s="131" t="str">
        <f>'Zahtevek zdravniki'!I28&amp;"-"&amp;'Zahtevek zdravniki'!J28</f>
        <v>-</v>
      </c>
      <c r="J84" s="127">
        <f>'Zahtevek zdravniki'!D28</f>
        <v>0</v>
      </c>
    </row>
    <row r="85" spans="1:10" ht="14.25" customHeight="1">
      <c r="A85" s="112">
        <f>Rezime!$C$8</f>
        <v>0</v>
      </c>
      <c r="B85" s="112">
        <f>Rezime!$C$10</f>
        <v>0</v>
      </c>
      <c r="C85" s="133">
        <f>'Zahtevek zdravniki'!A29</f>
        <v>0</v>
      </c>
      <c r="D85" s="133">
        <f>'Zahtevek zdravniki'!B29</f>
        <v>0</v>
      </c>
      <c r="E85" s="134">
        <f>'Zahtevek zdravniki'!C29</f>
        <v>0</v>
      </c>
      <c r="F85" s="135">
        <f>'Zahtevek zdravniki'!E29</f>
        <v>0</v>
      </c>
      <c r="G85" s="112">
        <f>'Zahtevek zdravniki'!F29</f>
        <v>0</v>
      </c>
      <c r="H85" s="131" t="str">
        <f>'Zahtevek zdravniki'!G29&amp;"-"&amp;'Zahtevek zdravniki'!H29</f>
        <v>-</v>
      </c>
      <c r="I85" s="131" t="str">
        <f>'Zahtevek zdravniki'!I29&amp;"-"&amp;'Zahtevek zdravniki'!J29</f>
        <v>-</v>
      </c>
      <c r="J85" s="127">
        <f>'Zahtevek zdravniki'!D29</f>
        <v>0</v>
      </c>
    </row>
    <row r="86" spans="1:10" ht="14.25" customHeight="1">
      <c r="A86" s="112">
        <f>Rezime!$C$8</f>
        <v>0</v>
      </c>
      <c r="B86" s="112">
        <f>Rezime!$C$10</f>
        <v>0</v>
      </c>
      <c r="C86" s="133">
        <f>'Zahtevek zdravniki'!A30</f>
        <v>0</v>
      </c>
      <c r="D86" s="133">
        <f>'Zahtevek zdravniki'!B30</f>
        <v>0</v>
      </c>
      <c r="E86" s="134">
        <f>'Zahtevek zdravniki'!C30</f>
        <v>0</v>
      </c>
      <c r="F86" s="135">
        <f>'Zahtevek zdravniki'!E30</f>
        <v>0</v>
      </c>
      <c r="G86" s="112">
        <f>'Zahtevek zdravniki'!F30</f>
        <v>0</v>
      </c>
      <c r="H86" s="131" t="str">
        <f>'Zahtevek zdravniki'!G30&amp;"-"&amp;'Zahtevek zdravniki'!H30</f>
        <v>-</v>
      </c>
      <c r="I86" s="131" t="str">
        <f>'Zahtevek zdravniki'!I30&amp;"-"&amp;'Zahtevek zdravniki'!J30</f>
        <v>-</v>
      </c>
      <c r="J86" s="127">
        <f>'Zahtevek zdravniki'!D30</f>
        <v>0</v>
      </c>
    </row>
    <row r="87" spans="1:10" ht="14.25" customHeight="1">
      <c r="A87" s="112">
        <f>Rezime!$C$8</f>
        <v>0</v>
      </c>
      <c r="B87" s="112">
        <f>Rezime!$C$10</f>
        <v>0</v>
      </c>
      <c r="C87" s="133">
        <f>'Zahtevek zdravniki'!A31</f>
        <v>0</v>
      </c>
      <c r="D87" s="133">
        <f>'Zahtevek zdravniki'!B31</f>
        <v>0</v>
      </c>
      <c r="E87" s="134">
        <f>'Zahtevek zdravniki'!C31</f>
        <v>0</v>
      </c>
      <c r="F87" s="135">
        <f>'Zahtevek zdravniki'!E31</f>
        <v>0</v>
      </c>
      <c r="G87" s="112">
        <f>'Zahtevek zdravniki'!F31</f>
        <v>0</v>
      </c>
      <c r="H87" s="131" t="str">
        <f>'Zahtevek zdravniki'!G31&amp;"-"&amp;'Zahtevek zdravniki'!H31</f>
        <v>-</v>
      </c>
      <c r="I87" s="131" t="str">
        <f>'Zahtevek zdravniki'!I31&amp;"-"&amp;'Zahtevek zdravniki'!J31</f>
        <v>-</v>
      </c>
      <c r="J87" s="127">
        <f>'Zahtevek zdravniki'!D31</f>
        <v>0</v>
      </c>
    </row>
    <row r="88" spans="1:10" ht="14.25" customHeight="1">
      <c r="A88" s="112">
        <f>Rezime!$C$8</f>
        <v>0</v>
      </c>
      <c r="B88" s="112">
        <f>Rezime!$C$10</f>
        <v>0</v>
      </c>
      <c r="C88" s="133">
        <f>'Zahtevek zdravniki'!A32</f>
        <v>0</v>
      </c>
      <c r="D88" s="133">
        <f>'Zahtevek zdravniki'!B32</f>
        <v>0</v>
      </c>
      <c r="E88" s="134">
        <f>'Zahtevek zdravniki'!C32</f>
        <v>0</v>
      </c>
      <c r="F88" s="135">
        <f>'Zahtevek zdravniki'!E32</f>
        <v>0</v>
      </c>
      <c r="G88" s="112">
        <f>'Zahtevek zdravniki'!F32</f>
        <v>0</v>
      </c>
      <c r="H88" s="131" t="str">
        <f>'Zahtevek zdravniki'!G32&amp;"-"&amp;'Zahtevek zdravniki'!H32</f>
        <v>-</v>
      </c>
      <c r="I88" s="131" t="str">
        <f>'Zahtevek zdravniki'!I32&amp;"-"&amp;'Zahtevek zdravniki'!J32</f>
        <v>-</v>
      </c>
      <c r="J88" s="127">
        <f>'Zahtevek zdravniki'!D32</f>
        <v>0</v>
      </c>
    </row>
    <row r="89" spans="1:10" ht="14.25" customHeight="1">
      <c r="A89" s="112">
        <f>Rezime!$C$8</f>
        <v>0</v>
      </c>
      <c r="B89" s="112">
        <f>Rezime!$C$10</f>
        <v>0</v>
      </c>
      <c r="C89" s="133">
        <f>'Zahtevek zdravniki'!A33</f>
        <v>0</v>
      </c>
      <c r="D89" s="133">
        <f>'Zahtevek zdravniki'!B33</f>
        <v>0</v>
      </c>
      <c r="E89" s="134">
        <f>'Zahtevek zdravniki'!C33</f>
        <v>0</v>
      </c>
      <c r="F89" s="135">
        <f>'Zahtevek zdravniki'!E33</f>
        <v>0</v>
      </c>
      <c r="G89" s="112">
        <f>'Zahtevek zdravniki'!F33</f>
        <v>0</v>
      </c>
      <c r="H89" s="131" t="str">
        <f>'Zahtevek zdravniki'!G33&amp;"-"&amp;'Zahtevek zdravniki'!H33</f>
        <v>-</v>
      </c>
      <c r="I89" s="131" t="str">
        <f>'Zahtevek zdravniki'!I33&amp;"-"&amp;'Zahtevek zdravniki'!J33</f>
        <v>-</v>
      </c>
      <c r="J89" s="127">
        <f>'Zahtevek zdravniki'!D33</f>
        <v>0</v>
      </c>
    </row>
    <row r="90" spans="1:10" ht="14.25" customHeight="1">
      <c r="A90" s="112">
        <f>Rezime!$C$8</f>
        <v>0</v>
      </c>
      <c r="B90" s="112">
        <f>Rezime!$C$10</f>
        <v>0</v>
      </c>
      <c r="C90" s="133">
        <f>'Zahtevek zdravniki'!A34</f>
        <v>0</v>
      </c>
      <c r="D90" s="133">
        <f>'Zahtevek zdravniki'!B34</f>
        <v>0</v>
      </c>
      <c r="E90" s="134">
        <f>'Zahtevek zdravniki'!C34</f>
        <v>0</v>
      </c>
      <c r="F90" s="135">
        <f>'Zahtevek zdravniki'!E34</f>
        <v>0</v>
      </c>
      <c r="G90" s="112">
        <f>'Zahtevek zdravniki'!F34</f>
        <v>0</v>
      </c>
      <c r="H90" s="131" t="str">
        <f>'Zahtevek zdravniki'!G34&amp;"-"&amp;'Zahtevek zdravniki'!H34</f>
        <v>-</v>
      </c>
      <c r="I90" s="131" t="str">
        <f>'Zahtevek zdravniki'!I34&amp;"-"&amp;'Zahtevek zdravniki'!J34</f>
        <v>-</v>
      </c>
      <c r="J90" s="127">
        <f>'Zahtevek zdravniki'!D34</f>
        <v>0</v>
      </c>
    </row>
    <row r="91" spans="1:10" ht="14.25" customHeight="1">
      <c r="A91" s="112">
        <f>Rezime!$C$8</f>
        <v>0</v>
      </c>
      <c r="B91" s="112">
        <f>Rezime!$C$10</f>
        <v>0</v>
      </c>
      <c r="C91" s="133">
        <f>'Zahtevek zdravniki'!A35</f>
        <v>0</v>
      </c>
      <c r="D91" s="133">
        <f>'Zahtevek zdravniki'!B35</f>
        <v>0</v>
      </c>
      <c r="E91" s="134">
        <f>'Zahtevek zdravniki'!C35</f>
        <v>0</v>
      </c>
      <c r="F91" s="135">
        <f>'Zahtevek zdravniki'!E35</f>
        <v>0</v>
      </c>
      <c r="G91" s="112">
        <f>'Zahtevek zdravniki'!F35</f>
        <v>0</v>
      </c>
      <c r="H91" s="131" t="str">
        <f>'Zahtevek zdravniki'!G35&amp;"-"&amp;'Zahtevek zdravniki'!H35</f>
        <v>-</v>
      </c>
      <c r="I91" s="131" t="str">
        <f>'Zahtevek zdravniki'!I35&amp;"-"&amp;'Zahtevek zdravniki'!J35</f>
        <v>-</v>
      </c>
      <c r="J91" s="127">
        <f>'Zahtevek zdravniki'!D35</f>
        <v>0</v>
      </c>
    </row>
    <row r="92" spans="1:10" ht="14.25" customHeight="1" thickBot="1">
      <c r="A92" s="136">
        <f>Rezime!$C$8</f>
        <v>0</v>
      </c>
      <c r="B92" s="142">
        <f>Rezime!$C$10</f>
        <v>0</v>
      </c>
      <c r="C92" s="137">
        <f>'Zahtevek zdravniki'!A36</f>
        <v>0</v>
      </c>
      <c r="D92" s="137">
        <f>'Zahtevek zdravniki'!B36</f>
        <v>0</v>
      </c>
      <c r="E92" s="138">
        <f>'Zahtevek zdravniki'!C36</f>
        <v>0</v>
      </c>
      <c r="F92" s="139">
        <f>'Zahtevek zdravniki'!E36</f>
        <v>0</v>
      </c>
      <c r="G92" s="136">
        <f>'Zahtevek zdravniki'!F36</f>
        <v>0</v>
      </c>
      <c r="H92" s="140" t="str">
        <f>'Zahtevek zdravniki'!G36&amp;"-"&amp;'Zahtevek zdravniki'!H36</f>
        <v>-</v>
      </c>
      <c r="I92" s="140" t="str">
        <f>'Zahtevek zdravniki'!I36&amp;"-"&amp;'Zahtevek zdravniki'!J36</f>
        <v>-</v>
      </c>
      <c r="J92" s="141">
        <f>'Zahtevek zdravniki'!D36</f>
        <v>0</v>
      </c>
    </row>
    <row r="93" spans="1:10" ht="14.25" customHeight="1" thickBot="1">
      <c r="A93" s="143" t="s">
        <v>167</v>
      </c>
      <c r="B93" s="144"/>
      <c r="C93" s="122"/>
      <c r="D93" s="122"/>
      <c r="E93" s="122"/>
      <c r="F93" s="122"/>
      <c r="G93" s="122"/>
      <c r="H93" s="145"/>
      <c r="I93" s="145"/>
      <c r="J93" s="146">
        <f>SUM(J3:J92)</f>
        <v>0</v>
      </c>
    </row>
  </sheetData>
  <sheetProtection password="C51E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cp:lastPrinted>2017-11-06T07:15:23Z</cp:lastPrinted>
  <dcterms:created xsi:type="dcterms:W3CDTF">2012-06-18T11:47:21Z</dcterms:created>
  <dcterms:modified xsi:type="dcterms:W3CDTF">2017-11-06T12:34:17Z</dcterms:modified>
  <cp:category/>
  <cp:version/>
  <cp:contentType/>
  <cp:contentStatus/>
</cp:coreProperties>
</file>